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data-2101\partage\data\mp\0 - MARCHES PUBLICS\0 - AFFAIRES\2021\1 - PROCEDURES\21_PR_004_DENREES ALIMENTAIRES\0 - DCE\3-DCE DEFINITIF - 25-02-2021\Lot_1\"/>
    </mc:Choice>
  </mc:AlternateContent>
  <xr:revisionPtr revIDLastSave="0" documentId="13_ncr:1_{80C4DC86-4026-485A-8A76-BE2BE656D7BD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Feuil1" sheetId="1" r:id="rId1"/>
  </sheets>
  <definedNames>
    <definedName name="_xlnm._FilterDatabase" localSheetId="0" hidden="1">Feuil1!$C$10:$I$150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  <c r="F16" i="1"/>
  <c r="F177" i="1" l="1"/>
  <c r="F176" i="1"/>
  <c r="F174" i="1"/>
  <c r="F173" i="1"/>
  <c r="F172" i="1"/>
  <c r="F171" i="1"/>
  <c r="F170" i="1"/>
  <c r="F169" i="1"/>
  <c r="F167" i="1"/>
  <c r="F166" i="1"/>
  <c r="F164" i="1"/>
  <c r="F163" i="1"/>
  <c r="F162" i="1"/>
  <c r="F161" i="1"/>
  <c r="F158" i="1"/>
  <c r="F157" i="1"/>
  <c r="F156" i="1"/>
  <c r="F155" i="1"/>
  <c r="F154" i="1"/>
  <c r="F153" i="1"/>
  <c r="F152" i="1"/>
  <c r="F120" i="1"/>
  <c r="F30" i="1"/>
  <c r="F22" i="1"/>
  <c r="F21" i="1"/>
  <c r="F19" i="1"/>
  <c r="F15" i="1"/>
  <c r="F13" i="1"/>
  <c r="F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12" authorId="0" shapeId="0" xr:uid="{00000000-0006-0000-0000-000001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>Cantine : 2000
Service des Sports : 100</t>
        </r>
      </text>
    </comment>
    <comment ref="F13" authorId="0" shapeId="0" xr:uid="{00000000-0006-0000-0000-000003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>Cantine : 2000
Service des Sports : 100</t>
        </r>
      </text>
    </comment>
    <comment ref="F15" authorId="0" shapeId="0" xr:uid="{00000000-0006-0000-0000-000005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>Cantine : 2100
Espace des Arts : 150
Service Sports : 600</t>
        </r>
      </text>
    </comment>
    <comment ref="F16" authorId="0" shapeId="0" xr:uid="{00000000-0006-0000-0000-000006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>Cantine : 2100
Espace des Arts : 150
Service Sports : 600</t>
        </r>
      </text>
    </comment>
    <comment ref="F17" authorId="0" shapeId="0" xr:uid="{00000000-0006-0000-0000-000007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>Cantine : 2000
Esapce des Arts : 100</t>
        </r>
      </text>
    </comment>
    <comment ref="F18" authorId="0" shapeId="0" xr:uid="{00000000-0006-0000-0000-000009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>Cantine : 2000
Esapce des Arts : 100</t>
        </r>
      </text>
    </comment>
    <comment ref="F19" authorId="0" shapeId="0" xr:uid="{00000000-0006-0000-0000-00000B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>Cantine : 1300
Espace des Arts : 150
Espace Sports : 200
Bibliothéque : 150</t>
        </r>
      </text>
    </comment>
    <comment ref="F20" authorId="0" shapeId="0" xr:uid="{00000000-0006-0000-0000-00000C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>Cantine : 1300
Espace des Arts : 150
Espace Sports : 200
Bibliothéque : 150</t>
        </r>
      </text>
    </comment>
    <comment ref="F21" authorId="0" shapeId="0" xr:uid="{00000000-0006-0000-0000-00000D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>Cantine : 1300
Espace Sports : 100</t>
        </r>
      </text>
    </comment>
    <comment ref="F22" authorId="0" shapeId="0" xr:uid="{00000000-0006-0000-0000-00000F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>Cantine : 1300
Espace Sports : 100</t>
        </r>
      </text>
    </comment>
    <comment ref="F23" authorId="0" shapeId="0" xr:uid="{00000000-0006-0000-0000-000010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>Cantine : 2000
Espace des Arts : 50</t>
        </r>
      </text>
    </comment>
    <comment ref="F24" authorId="0" shapeId="0" xr:uid="{00000000-0006-0000-0000-000011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>Cantine : 2000
Espace des Arts : 50</t>
        </r>
      </text>
    </comment>
    <comment ref="F30" authorId="0" shapeId="0" xr:uid="{00000000-0006-0000-0000-000014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>Cantine : 20
Espace Sports : 40
Bibliothéque : 8</t>
        </r>
      </text>
    </comment>
    <comment ref="F33" authorId="0" shapeId="0" xr:uid="{00000000-0006-0000-0000-000015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>Bibliothéque : 20</t>
        </r>
      </text>
    </comment>
    <comment ref="F92" authorId="0" shapeId="0" xr:uid="{00000000-0006-0000-0000-000016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>Cantine : 1800
Espace des Arts : 200</t>
        </r>
      </text>
    </comment>
    <comment ref="F120" authorId="0" shapeId="0" xr:uid="{00000000-0006-0000-0000-000017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>Cantine : 30
Bibliothéque : 9
Créche : 7</t>
        </r>
      </text>
    </comment>
    <comment ref="F127" authorId="0" shapeId="0" xr:uid="{00000000-0006-0000-0000-000018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>Cabinet : 30
Espace des Arts : 50</t>
        </r>
      </text>
    </comment>
    <comment ref="F128" authorId="0" shapeId="0" xr:uid="{00000000-0006-0000-0000-000019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>Cabinet : 30
Espace des Arts : 50</t>
        </r>
      </text>
    </comment>
    <comment ref="F130" authorId="0" shapeId="0" xr:uid="{00000000-0006-0000-0000-00001A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>Cabinet : 60</t>
        </r>
      </text>
    </comment>
    <comment ref="F131" authorId="0" shapeId="0" xr:uid="{00000000-0006-0000-0000-00001B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 :
</t>
        </r>
        <r>
          <rPr>
            <sz val="9"/>
            <color rgb="FF000000"/>
            <rFont val="Tahoma"/>
            <family val="2"/>
            <charset val="1"/>
          </rPr>
          <t>Espace des Arts : 44</t>
        </r>
      </text>
    </comment>
    <comment ref="F132" authorId="0" shapeId="0" xr:uid="{00000000-0006-0000-0000-00001C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 xml:space="preserve">
Cabinet : 80
Espace des Arts : 25</t>
        </r>
      </text>
    </comment>
    <comment ref="F133" authorId="0" shapeId="0" xr:uid="{00000000-0006-0000-0000-00001D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 xml:space="preserve">
</t>
        </r>
        <r>
          <rPr>
            <u/>
            <sz val="9"/>
            <color rgb="FF000000"/>
            <rFont val="Tahoma"/>
            <family val="2"/>
            <charset val="1"/>
          </rPr>
          <t>Cabinet :</t>
        </r>
        <r>
          <rPr>
            <sz val="9"/>
            <color rgb="FF000000"/>
            <rFont val="Tahoma"/>
            <family val="2"/>
            <charset val="1"/>
          </rPr>
          <t xml:space="preserve"> 50
</t>
        </r>
        <r>
          <rPr>
            <u/>
            <sz val="9"/>
            <color rgb="FF000000"/>
            <rFont val="Tahoma"/>
            <family val="2"/>
            <charset val="1"/>
          </rPr>
          <t>Espace des Arts</t>
        </r>
        <r>
          <rPr>
            <sz val="9"/>
            <color rgb="FF000000"/>
            <rFont val="Tahoma"/>
            <family val="2"/>
            <charset val="1"/>
          </rPr>
          <t xml:space="preserve"> : 25</t>
        </r>
      </text>
    </comment>
    <comment ref="F136" authorId="0" shapeId="0" xr:uid="{00000000-0006-0000-0000-00001E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 xml:space="preserve">
Cabinet : 15
Espace des Arts : 40</t>
        </r>
      </text>
    </comment>
    <comment ref="F139" authorId="0" shapeId="0" xr:uid="{00000000-0006-0000-0000-00001F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>Espace des Arts : 100</t>
        </r>
      </text>
    </comment>
    <comment ref="F140" authorId="0" shapeId="0" xr:uid="{00000000-0006-0000-0000-000020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>Espace des Arts : 100</t>
        </r>
      </text>
    </comment>
    <comment ref="F141" authorId="0" shapeId="0" xr:uid="{00000000-0006-0000-0000-000021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>Espace des Arts : 100</t>
        </r>
      </text>
    </comment>
    <comment ref="F142" authorId="0" shapeId="0" xr:uid="{00000000-0006-0000-0000-000022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>Cantine : 10
Créche ? : estimatif 10</t>
        </r>
      </text>
    </comment>
    <comment ref="F143" authorId="0" shapeId="0" xr:uid="{00000000-0006-0000-0000-000023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>Espace des Arts : 100</t>
        </r>
      </text>
    </comment>
    <comment ref="F144" authorId="0" shapeId="0" xr:uid="{00000000-0006-0000-0000-000024000000}">
      <text>
        <r>
          <rPr>
            <b/>
            <sz val="9"/>
            <color rgb="FF000000"/>
            <rFont val="Tahoma"/>
            <family val="2"/>
            <charset val="1"/>
          </rPr>
          <t>Laurie Koecher</t>
        </r>
        <r>
          <rPr>
            <b/>
            <u/>
            <sz val="9"/>
            <color rgb="FF000000"/>
            <rFont val="Tahoma"/>
            <family val="2"/>
            <charset val="1"/>
          </rPr>
          <t xml:space="preserve">:
</t>
        </r>
        <r>
          <rPr>
            <u/>
            <sz val="9"/>
            <color rgb="FF000000"/>
            <rFont val="Tahoma"/>
            <family val="2"/>
            <charset val="1"/>
          </rPr>
          <t xml:space="preserve">Espace des Arts </t>
        </r>
        <r>
          <rPr>
            <sz val="9"/>
            <color rgb="FF000000"/>
            <rFont val="Tahoma"/>
            <family val="2"/>
            <charset val="1"/>
          </rPr>
          <t>: 20 cartons de 12 paquets</t>
        </r>
      </text>
    </comment>
    <comment ref="F145" authorId="0" shapeId="0" xr:uid="{00000000-0006-0000-0000-000025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 xml:space="preserve">
</t>
        </r>
        <r>
          <rPr>
            <u/>
            <sz val="9"/>
            <color rgb="FF000000"/>
            <rFont val="Tahoma"/>
            <family val="2"/>
            <charset val="1"/>
          </rPr>
          <t>Espace des Arts</t>
        </r>
        <r>
          <rPr>
            <sz val="9"/>
            <color rgb="FF000000"/>
            <rFont val="Tahoma"/>
            <family val="2"/>
            <charset val="1"/>
          </rPr>
          <t xml:space="preserve"> : 4 paquets de 100 sticks</t>
        </r>
      </text>
    </comment>
    <comment ref="F146" authorId="0" shapeId="0" xr:uid="{00000000-0006-0000-0000-000026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 xml:space="preserve">
</t>
        </r>
        <r>
          <rPr>
            <u/>
            <sz val="9"/>
            <color rgb="FF000000"/>
            <rFont val="Tahoma"/>
            <family val="2"/>
            <charset val="1"/>
          </rPr>
          <t>Espace des Arts</t>
        </r>
        <r>
          <rPr>
            <sz val="9"/>
            <color rgb="FF000000"/>
            <rFont val="Tahoma"/>
            <family val="2"/>
            <charset val="1"/>
          </rPr>
          <t xml:space="preserve"> : 5 paquets de 50 sachets</t>
        </r>
      </text>
    </comment>
    <comment ref="F147" authorId="0" shapeId="0" xr:uid="{00000000-0006-0000-0000-000027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 xml:space="preserve">
</t>
        </r>
        <r>
          <rPr>
            <u/>
            <sz val="9"/>
            <color rgb="FF000000"/>
            <rFont val="Tahoma"/>
            <family val="2"/>
            <charset val="1"/>
          </rPr>
          <t>Espace des Arts</t>
        </r>
        <r>
          <rPr>
            <sz val="9"/>
            <color rgb="FF000000"/>
            <rFont val="Tahoma"/>
            <family val="2"/>
            <charset val="1"/>
          </rPr>
          <t xml:space="preserve"> : 30 coupelles</t>
        </r>
      </text>
    </comment>
    <comment ref="F148" authorId="0" shapeId="0" xr:uid="{00000000-0006-0000-0000-000028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 xml:space="preserve">
</t>
        </r>
        <r>
          <rPr>
            <u/>
            <sz val="9"/>
            <color rgb="FF000000"/>
            <rFont val="Tahoma"/>
            <family val="2"/>
            <charset val="1"/>
          </rPr>
          <t>Espace des Arts</t>
        </r>
        <r>
          <rPr>
            <sz val="9"/>
            <color rgb="FF000000"/>
            <rFont val="Tahoma"/>
            <family val="2"/>
            <charset val="1"/>
          </rPr>
          <t xml:space="preserve"> : 2 cartons de 50 soit 100 sticks</t>
        </r>
      </text>
    </comment>
    <comment ref="F149" authorId="0" shapeId="0" xr:uid="{00000000-0006-0000-0000-000029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 xml:space="preserve">
Cabinet : 10</t>
        </r>
      </text>
    </comment>
    <comment ref="F150" authorId="0" shapeId="0" xr:uid="{00000000-0006-0000-0000-00002A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 xml:space="preserve">
Espace des Arts : 20</t>
        </r>
      </text>
    </comment>
    <comment ref="F152" authorId="0" shapeId="0" xr:uid="{00000000-0006-0000-0000-00002B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>Bibliothéque : 36</t>
        </r>
      </text>
    </comment>
    <comment ref="F153" authorId="0" shapeId="0" xr:uid="{00000000-0006-0000-0000-00002C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>Espace des Arts : 42
Service Sports : 16</t>
        </r>
      </text>
    </comment>
    <comment ref="F154" authorId="0" shapeId="0" xr:uid="{00000000-0006-0000-0000-00002D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>Espace des Arts : 24
Service Sports : 14
Bibliothéque : 30</t>
        </r>
      </text>
    </comment>
    <comment ref="F155" authorId="0" shapeId="0" xr:uid="{00000000-0006-0000-0000-00002E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>Cantines : 750</t>
        </r>
      </text>
    </comment>
    <comment ref="F156" authorId="0" shapeId="0" xr:uid="{00000000-0006-0000-0000-00002F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>Cantines : 750</t>
        </r>
      </text>
    </comment>
    <comment ref="F157" authorId="0" shapeId="0" xr:uid="{00000000-0006-0000-0000-000030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>Service des Sports : 8
Bibliotheque : 20</t>
        </r>
      </text>
    </comment>
    <comment ref="F158" authorId="0" shapeId="0" xr:uid="{00000000-0006-0000-0000-000031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>Espace des Arts : 42
Service Sports : 150</t>
        </r>
      </text>
    </comment>
    <comment ref="F159" authorId="0" shapeId="0" xr:uid="{00000000-0006-0000-0000-000032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>Espace des Arts : 200</t>
        </r>
      </text>
    </comment>
    <comment ref="F160" authorId="0" shapeId="0" xr:uid="{00000000-0006-0000-0000-000033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 xml:space="preserve">Espace des Arts : 100 </t>
        </r>
      </text>
    </comment>
    <comment ref="F161" authorId="0" shapeId="0" xr:uid="{00000000-0006-0000-0000-000034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>Bibliothéque : 30
Créche : 250
Espace des Arts : 150
Sports : 250</t>
        </r>
      </text>
    </comment>
    <comment ref="F162" authorId="0" shapeId="0" xr:uid="{00000000-0006-0000-0000-000035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 xml:space="preserve">Cantines : 700
</t>
        </r>
      </text>
    </comment>
    <comment ref="F163" authorId="0" shapeId="0" xr:uid="{00000000-0006-0000-0000-000036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 xml:space="preserve">
Espace des Arts : 1 000</t>
        </r>
      </text>
    </comment>
    <comment ref="F164" authorId="0" shapeId="0" xr:uid="{00000000-0006-0000-0000-000037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 xml:space="preserve">Service Sports : 150
Bibliotheque : 30
</t>
        </r>
      </text>
    </comment>
    <comment ref="F165" authorId="0" shapeId="0" xr:uid="{00000000-0006-0000-0000-000038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>Service des Sports : 10</t>
        </r>
      </text>
    </comment>
    <comment ref="F166" authorId="0" shapeId="0" xr:uid="{00000000-0006-0000-0000-000039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 xml:space="preserve">
Espace des Arts : 200</t>
        </r>
      </text>
    </comment>
    <comment ref="F167" authorId="0" shapeId="0" xr:uid="{00000000-0006-0000-0000-00003A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 xml:space="preserve">
Espace des Arts : 200</t>
        </r>
      </text>
    </comment>
    <comment ref="F168" authorId="0" shapeId="0" xr:uid="{00000000-0006-0000-0000-00003B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>Service des Sports : 6</t>
        </r>
      </text>
    </comment>
    <comment ref="F169" authorId="0" shapeId="0" xr:uid="{00000000-0006-0000-0000-00003C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>Espace des Arts : 48</t>
        </r>
      </text>
    </comment>
    <comment ref="F170" authorId="0" shapeId="0" xr:uid="{00000000-0006-0000-0000-00003D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 xml:space="preserve">Espace des Arts : 100 </t>
        </r>
      </text>
    </comment>
    <comment ref="F171" authorId="0" shapeId="0" xr:uid="{00000000-0006-0000-0000-00003E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>Cabinet : 30</t>
        </r>
      </text>
    </comment>
    <comment ref="F172" authorId="0" shapeId="0" xr:uid="{00000000-0006-0000-0000-00003F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>Cabinet : 30</t>
        </r>
      </text>
    </comment>
    <comment ref="F173" authorId="0" shapeId="0" xr:uid="{00000000-0006-0000-0000-000040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>Cabinet : 30</t>
        </r>
      </text>
    </comment>
    <comment ref="F174" authorId="0" shapeId="0" xr:uid="{00000000-0006-0000-0000-000041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>Cabinet : 50
Cantines : 18</t>
        </r>
      </text>
    </comment>
    <comment ref="F175" authorId="0" shapeId="0" xr:uid="{00000000-0006-0000-0000-000042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>Cabinet : 50</t>
        </r>
      </text>
    </comment>
    <comment ref="F176" authorId="0" shapeId="0" xr:uid="{00000000-0006-0000-0000-000043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>Cabinet : 30</t>
        </r>
      </text>
    </comment>
    <comment ref="F177" authorId="0" shapeId="0" xr:uid="{00000000-0006-0000-0000-000044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 xml:space="preserve">Cabinet : 15
</t>
        </r>
      </text>
    </comment>
  </commentList>
</comments>
</file>

<file path=xl/sharedStrings.xml><?xml version="1.0" encoding="utf-8"?>
<sst xmlns="http://schemas.openxmlformats.org/spreadsheetml/2006/main" count="843" uniqueCount="449">
  <si>
    <t>FOURNITURE DE DENREES ALIMENTAIRES</t>
  </si>
  <si>
    <t>DETAIL QUANTITATIF ESTIMATIF (DQE)</t>
  </si>
  <si>
    <t>Poste n°</t>
  </si>
  <si>
    <t>PRODUITS</t>
  </si>
  <si>
    <t>PRESENTATION DU PRODUIT</t>
  </si>
  <si>
    <r>
      <rPr>
        <b/>
        <u/>
        <sz val="14"/>
        <color rgb="FF000000"/>
        <rFont val="Calibri"/>
        <family val="2"/>
        <charset val="1"/>
      </rPr>
      <t xml:space="preserve">Unité : </t>
    </r>
    <r>
      <rPr>
        <b/>
        <sz val="14"/>
        <color rgb="FF000000"/>
        <rFont val="Calibri"/>
        <family val="2"/>
        <charset val="1"/>
      </rPr>
      <t>Kilo, unité ou litre</t>
    </r>
  </si>
  <si>
    <r>
      <rPr>
        <b/>
        <sz val="14"/>
        <color rgb="FF000000"/>
        <rFont val="Calibri"/>
        <family val="2"/>
        <charset val="1"/>
      </rPr>
      <t xml:space="preserve">QUANTITE ANNUELLE ESTIMEE </t>
    </r>
    <r>
      <rPr>
        <b/>
        <sz val="14"/>
        <color rgb="FFFF0000"/>
        <rFont val="Calibri"/>
        <family val="2"/>
        <charset val="1"/>
      </rPr>
      <t>(a)</t>
    </r>
  </si>
  <si>
    <t>Calibre +/- 10%</t>
  </si>
  <si>
    <t>Sac 5 kg ; 100 % semoule de blé de qualité supérieure/ultra résistantes</t>
  </si>
  <si>
    <t>kg</t>
  </si>
  <si>
    <t>Référence produit :
Marque commerciale :
Conditionné par  (nbre pièce ou/et KG) :</t>
  </si>
  <si>
    <t>Barres pâtes de fruits individuelles</t>
  </si>
  <si>
    <t>Unité</t>
  </si>
  <si>
    <t>1.4</t>
  </si>
  <si>
    <t>Biscuits barquettes abricot</t>
  </si>
  <si>
    <t>Biscuits barquettes fraise</t>
  </si>
  <si>
    <t>1.6</t>
  </si>
  <si>
    <t>Biscuits boudoirs portion individuelle</t>
  </si>
  <si>
    <t>Biscuits brownies pépites de chocolat et noisettes (sachet individuel)</t>
  </si>
  <si>
    <t>Ration 30 g ; sachet individuel</t>
  </si>
  <si>
    <t>1.8</t>
  </si>
  <si>
    <t>Ration 21 g ; sachet individuel</t>
  </si>
  <si>
    <t>1.9</t>
  </si>
  <si>
    <t>Biscuits gaufrettes vanilles 21 g  (sachet individuel)</t>
  </si>
  <si>
    <t>1.10</t>
  </si>
  <si>
    <t>Biscuits madeleine nature pur beurre (sachet individuel)</t>
  </si>
  <si>
    <t>Ration 25 g ; pur beurre ; forme cloche ; qualité supérieure ; sachet individuel</t>
  </si>
  <si>
    <t>Biscuits mini-roulé à la confiture d’abricot</t>
  </si>
  <si>
    <t>Ration 25 g ; sachet individuel</t>
  </si>
  <si>
    <t>1.12</t>
  </si>
  <si>
    <t>Biscuits mini-roulé à la confiture de fraise</t>
  </si>
  <si>
    <t>Biscuits palets bretons pur beurre (sachet individuel)</t>
  </si>
  <si>
    <t>Ration pur beurre 2 biscuits ; sachet individuel ; 16,5 g</t>
  </si>
  <si>
    <t>1.14</t>
  </si>
  <si>
    <t xml:space="preserve">Petits beurres </t>
  </si>
  <si>
    <t>En portion individuelle</t>
  </si>
  <si>
    <t>1.15</t>
  </si>
  <si>
    <t>Biscuits sablés des Flandres 18 g</t>
  </si>
  <si>
    <t>Ration 3 biscuits ; sachet individuel ; 18 g</t>
  </si>
  <si>
    <t>1.16</t>
  </si>
  <si>
    <t>1.18</t>
  </si>
  <si>
    <t>Paquet de 800 grs</t>
  </si>
  <si>
    <t>Café torréfié moulu</t>
  </si>
  <si>
    <t>Paquet d'1 kg ; 50 % arabica &amp; 50 % robusta</t>
  </si>
  <si>
    <t>1.20</t>
  </si>
  <si>
    <t>Cannelle moulue</t>
  </si>
  <si>
    <t>Boîte 1 kg, moulues, qualité supérieure</t>
  </si>
  <si>
    <t>1.21</t>
  </si>
  <si>
    <t>Chips</t>
  </si>
  <si>
    <t>Sachet individuel de 30 grs</t>
  </si>
  <si>
    <t>1.22</t>
  </si>
  <si>
    <t>Sachet de 150 g</t>
  </si>
  <si>
    <t>1.23</t>
  </si>
  <si>
    <t>1.24</t>
  </si>
  <si>
    <t>Croutons nature en cubes</t>
  </si>
  <si>
    <t>Sachet de 1 kg</t>
  </si>
  <si>
    <t>Epices à couscous</t>
  </si>
  <si>
    <t>Sachet de 500grs à 1kg, mélange équilibré</t>
  </si>
  <si>
    <t>Epices cumin</t>
  </si>
  <si>
    <t>Boîte  400 g</t>
  </si>
  <si>
    <t>Epices curry</t>
  </si>
  <si>
    <t>Sachet 1 kg, qualité supérieure</t>
  </si>
  <si>
    <t>1.28</t>
  </si>
  <si>
    <t>Epices herbes de Provence</t>
  </si>
  <si>
    <t>Sachet 1 kg, mélange équilibre</t>
  </si>
  <si>
    <t>1.29</t>
  </si>
  <si>
    <t>Epices noix de muscade moulue</t>
  </si>
  <si>
    <t>Sachet 1 kg</t>
  </si>
  <si>
    <t>1.30</t>
  </si>
  <si>
    <t>Epices paprika</t>
  </si>
  <si>
    <t>1.31</t>
  </si>
  <si>
    <t>Epices poivre gris moulu</t>
  </si>
  <si>
    <t>1.32</t>
  </si>
  <si>
    <t>Epices spigol ou équivalent</t>
  </si>
  <si>
    <t>Boite de 300 grs</t>
  </si>
  <si>
    <t>1.33</t>
  </si>
  <si>
    <t xml:space="preserve">Assaisonnement 4 épices </t>
  </si>
  <si>
    <t>1.34</t>
  </si>
  <si>
    <t>Epices pour chili</t>
  </si>
  <si>
    <t>1.35</t>
  </si>
  <si>
    <t>Epices gingembre</t>
  </si>
  <si>
    <t>1.36</t>
  </si>
  <si>
    <t>Epices curcuma</t>
  </si>
  <si>
    <t>1.37</t>
  </si>
  <si>
    <t>Paquet 1 kg ; type 55</t>
  </si>
  <si>
    <t>1.38</t>
  </si>
  <si>
    <t>1.39</t>
  </si>
  <si>
    <t xml:space="preserve">Boîte 600 g, rendement à 30 l </t>
  </si>
  <si>
    <t>1.40</t>
  </si>
  <si>
    <t>Fond de volaille déshydraté</t>
  </si>
  <si>
    <t xml:space="preserve">Boîte 700 g, rendement à 20/30 l </t>
  </si>
  <si>
    <t>1.41</t>
  </si>
  <si>
    <t>Fond de tarte sablée</t>
  </si>
  <si>
    <t>1.42</t>
  </si>
  <si>
    <t>Sachet 1 kg qualité supérieure</t>
  </si>
  <si>
    <t>1.43</t>
  </si>
  <si>
    <t>Fruits secs raisins secs</t>
  </si>
  <si>
    <t>Sachet de 500 grs</t>
  </si>
  <si>
    <t>1.44</t>
  </si>
  <si>
    <t>Fumet de poisson</t>
  </si>
  <si>
    <t xml:space="preserve">Boite de 1 kg, rendement à 50 l </t>
  </si>
  <si>
    <t>1.45</t>
  </si>
  <si>
    <t>Graine de couscous moyen</t>
  </si>
  <si>
    <t xml:space="preserve">Sac 5 kg </t>
  </si>
  <si>
    <t>1.46</t>
  </si>
  <si>
    <t>Grains de blé entiers</t>
  </si>
  <si>
    <t>Bidon 5L</t>
  </si>
  <si>
    <t>1.47</t>
  </si>
  <si>
    <t>Litre</t>
  </si>
  <si>
    <t>1.48</t>
  </si>
  <si>
    <t>Huile d’olive vierge extra</t>
  </si>
  <si>
    <r>
      <rPr>
        <sz val="12"/>
        <rFont val="Calibri"/>
        <family val="2"/>
        <charset val="1"/>
      </rPr>
      <t>Bouteille 1 l, vierge extra, 1</t>
    </r>
    <r>
      <rPr>
        <vertAlign val="superscript"/>
        <sz val="12"/>
        <rFont val="Calibri"/>
        <family val="2"/>
        <charset val="1"/>
      </rPr>
      <t>ère</t>
    </r>
    <r>
      <rPr>
        <sz val="12"/>
        <rFont val="Calibri"/>
        <family val="2"/>
        <charset val="1"/>
      </rPr>
      <t xml:space="preserve"> pression à froid</t>
    </r>
  </si>
  <si>
    <t>1.49</t>
  </si>
  <si>
    <t>Huile de tournesol</t>
  </si>
  <si>
    <t>1.50</t>
  </si>
  <si>
    <t>Jus de veau lié</t>
  </si>
  <si>
    <t xml:space="preserve">Boite 1 kg, rendement à 30 l </t>
  </si>
  <si>
    <t>1.51</t>
  </si>
  <si>
    <t>Ketchup en dose individuelle</t>
  </si>
  <si>
    <t>Carton 500 sticks ; calibre 10 g</t>
  </si>
  <si>
    <t>1.52</t>
  </si>
  <si>
    <t>Lait de coco</t>
  </si>
  <si>
    <t>Brique d'1 L ; sans additif ; environ 18% MG</t>
  </si>
  <si>
    <t>1.53</t>
  </si>
  <si>
    <t>Lait entier en poudre</t>
  </si>
  <si>
    <t>Sac 10 kg</t>
  </si>
  <si>
    <t>1.54</t>
  </si>
  <si>
    <t>1.55</t>
  </si>
  <si>
    <t>Mayonnaise en sceau</t>
  </si>
  <si>
    <t>Seau 5 kg</t>
  </si>
  <si>
    <t>1.56</t>
  </si>
  <si>
    <t>Moutarde</t>
  </si>
  <si>
    <t>1.57</t>
  </si>
  <si>
    <t>Moutarde en dose individuelle</t>
  </si>
  <si>
    <t>Carton 1000 sticks ; calibre 4 g</t>
  </si>
  <si>
    <t>1.58</t>
  </si>
  <si>
    <t>En barquette individuelle de 20 grs</t>
  </si>
  <si>
    <t>1.59</t>
  </si>
  <si>
    <t>Pâté de foie pur porc</t>
  </si>
  <si>
    <t>Barquette 20 grs</t>
  </si>
  <si>
    <t>1.60</t>
  </si>
  <si>
    <t>Pâté de volaille</t>
  </si>
  <si>
    <t>1.61</t>
  </si>
  <si>
    <t>Pâtes alphabet</t>
  </si>
  <si>
    <t>1.62</t>
  </si>
  <si>
    <t>Pâtes macaroni</t>
  </si>
  <si>
    <t>1.63</t>
  </si>
  <si>
    <t>Pâtes penne rigate</t>
  </si>
  <si>
    <t>1.64</t>
  </si>
  <si>
    <t>Lentilles vertes</t>
  </si>
  <si>
    <t>Sac 10kgs</t>
  </si>
  <si>
    <t>1.65</t>
  </si>
  <si>
    <t>Sachet de 1kg ; moyenne jaune</t>
  </si>
  <si>
    <t>1.66</t>
  </si>
  <si>
    <t>Préparation mousse au chocolat</t>
  </si>
  <si>
    <t>Sans huile de palme ; Environ 1kg</t>
  </si>
  <si>
    <t>1.67</t>
  </si>
  <si>
    <t>Sac 5 kg ; purée complète</t>
  </si>
  <si>
    <t>1.68</t>
  </si>
  <si>
    <t>Riz basmati</t>
  </si>
  <si>
    <t>Sac de 5 kg</t>
  </si>
  <si>
    <t>1.69</t>
  </si>
  <si>
    <t>1.70</t>
  </si>
  <si>
    <t>1.71</t>
  </si>
  <si>
    <t>1.72</t>
  </si>
  <si>
    <t xml:space="preserve">Sauce nuoc nam </t>
  </si>
  <si>
    <t>Bouteille 1L</t>
  </si>
  <si>
    <t>1.73</t>
  </si>
  <si>
    <t xml:space="preserve">Sauce soja </t>
  </si>
  <si>
    <t>1.74</t>
  </si>
  <si>
    <t>Sel fin</t>
  </si>
  <si>
    <t>Sachet de 10 kg</t>
  </si>
  <si>
    <t>1.75</t>
  </si>
  <si>
    <t>Sel gros</t>
  </si>
  <si>
    <t>1.76</t>
  </si>
  <si>
    <t>Sucre en morceaux</t>
  </si>
  <si>
    <t>Paquet 1 kg ; calibre n° 4</t>
  </si>
  <si>
    <t>1.77</t>
  </si>
  <si>
    <t>Sucre glace</t>
  </si>
  <si>
    <t>1.78</t>
  </si>
  <si>
    <t>Sucre semoule</t>
  </si>
  <si>
    <t>Paquet 1 kg</t>
  </si>
  <si>
    <t>1.79</t>
  </si>
  <si>
    <t xml:space="preserve">Sucre semoule </t>
  </si>
  <si>
    <t>En sachet de 10 g (sachet individuel)</t>
  </si>
  <si>
    <t>1.80</t>
  </si>
  <si>
    <t>Tombée d’oignons déshydratés</t>
  </si>
  <si>
    <t>Oignons frais de première qualité, coupés en lanières et déshydratés. Boite 800 gr à 1kg</t>
  </si>
  <si>
    <t>1.81</t>
  </si>
  <si>
    <t xml:space="preserve">Vinaigre de vin </t>
  </si>
  <si>
    <t>Bouteille de 1 l à 1,5L</t>
  </si>
  <si>
    <t>1.82</t>
  </si>
  <si>
    <t>Vinaigre d’alcool blanc 8°</t>
  </si>
  <si>
    <t>1.83</t>
  </si>
  <si>
    <t>Conserve- Tomates pelées concassées</t>
  </si>
  <si>
    <t xml:space="preserve"> (1/5/1)</t>
  </si>
  <si>
    <t>1.84</t>
  </si>
  <si>
    <t xml:space="preserve">Conserve - Concentré de tomates  </t>
  </si>
  <si>
    <t>(1/5/1) - double concentré 28%</t>
  </si>
  <si>
    <t>1.85</t>
  </si>
  <si>
    <t xml:space="preserve">Conserve - Haricots verts extra fins (1/5/1) </t>
  </si>
  <si>
    <t>Boîte 5/1 ; au naturel</t>
  </si>
  <si>
    <t>1.86</t>
  </si>
  <si>
    <t>Boîte 5/1 ; au beurre</t>
  </si>
  <si>
    <t>1.87</t>
  </si>
  <si>
    <t xml:space="preserve">Conserve- petits pois extra fins (1/5/1) </t>
  </si>
  <si>
    <t>Boîte 5/1 ; à l'étuvée</t>
  </si>
  <si>
    <t>1.88</t>
  </si>
  <si>
    <t>Conserve- Salsifis coupés (1/5/1)</t>
  </si>
  <si>
    <t>Boîte 5/1</t>
  </si>
  <si>
    <t>1.89</t>
  </si>
  <si>
    <t>Conserve- Macédoine de légumes (1/5/1)</t>
  </si>
  <si>
    <t>1.90</t>
  </si>
  <si>
    <t>Conserve- Pois chiche au naturel (1/5/1)</t>
  </si>
  <si>
    <t>1.91</t>
  </si>
  <si>
    <t>Conserve- Betteraves en cubes assaisonnés (1/5/1)</t>
  </si>
  <si>
    <t>1.92</t>
  </si>
  <si>
    <t>Conserve- Maïs (3/1)</t>
  </si>
  <si>
    <t>Boîte 3/1 ; S/v ; sans OGM</t>
  </si>
  <si>
    <t>1.93</t>
  </si>
  <si>
    <t>Conserve- Thon au naturel (3/1)</t>
  </si>
  <si>
    <t>Boîte 3/1; thon albacore au nature ; S/peau ; S/arête</t>
  </si>
  <si>
    <t>1.94</t>
  </si>
  <si>
    <t>Conserve- Olives noires dénoyautées (1/5/1)</t>
  </si>
  <si>
    <t>1.95</t>
  </si>
  <si>
    <t>Conserve- Olives vertes dénoyautées (1/5/1)</t>
  </si>
  <si>
    <t>1.96</t>
  </si>
  <si>
    <t>Conserve- Cornichons (1/5/1)</t>
  </si>
  <si>
    <t>1.97</t>
  </si>
  <si>
    <t>Conserve- Macédoine de fruits (1/5/1)</t>
  </si>
  <si>
    <t>1.98</t>
  </si>
  <si>
    <t>1.99</t>
  </si>
  <si>
    <t>Conserve- Poires au sirop (1/5/1)</t>
  </si>
  <si>
    <t>Boîte 5/1 ; calibre 1/2 poires ; au sirop ; faible teneur en sucre</t>
  </si>
  <si>
    <t>1.100</t>
  </si>
  <si>
    <t>Conserve- Ananas en tranches au sirop</t>
  </si>
  <si>
    <t>Boîte 3/1 ; au sirop ; faible teneur en sucre</t>
  </si>
  <si>
    <t>1.101</t>
  </si>
  <si>
    <t>Conserve- Haricots rouges (1/5/1)</t>
  </si>
  <si>
    <t>1.102</t>
  </si>
  <si>
    <t xml:space="preserve">Conserve- Sardines à l'huille </t>
  </si>
  <si>
    <t>Boîte 3/1 ; à l' huile de tournesol</t>
  </si>
  <si>
    <t>1.103</t>
  </si>
  <si>
    <t>Conserve -Saucisses de strasbourg</t>
  </si>
  <si>
    <t>1.104</t>
  </si>
  <si>
    <t xml:space="preserve">Barre de cake marbré au chocolat </t>
  </si>
  <si>
    <t>Portion de 500 grammes</t>
  </si>
  <si>
    <t>1.105</t>
  </si>
  <si>
    <t>Papillotes au chocolat noir et au lait</t>
  </si>
  <si>
    <t>Sachet 1kg</t>
  </si>
  <si>
    <t>1.106</t>
  </si>
  <si>
    <r>
      <rPr>
        <sz val="12"/>
        <color rgb="FF000000"/>
        <rFont val="Calibri"/>
        <family val="2"/>
        <charset val="1"/>
      </rPr>
      <t>Petit pot</t>
    </r>
    <r>
      <rPr>
        <b/>
        <i/>
        <u/>
        <sz val="12"/>
        <color rgb="FF000000"/>
        <rFont val="Calibri"/>
        <family val="2"/>
        <charset val="1"/>
      </rPr>
      <t xml:space="preserve"> Carottes</t>
    </r>
    <r>
      <rPr>
        <sz val="12"/>
        <color rgb="FF000000"/>
        <rFont val="Calibri"/>
        <family val="2"/>
        <charset val="1"/>
      </rPr>
      <t xml:space="preserve"> </t>
    </r>
  </si>
  <si>
    <t>pour bébés dès 4 à 6 mois, sans sel, sans conservateur, sans colorant, teneur des pesticides proches de zéro</t>
  </si>
  <si>
    <t>1.107</t>
  </si>
  <si>
    <r>
      <rPr>
        <sz val="12"/>
        <color rgb="FF000000"/>
        <rFont val="Calibri"/>
        <family val="2"/>
        <charset val="1"/>
      </rPr>
      <t xml:space="preserve">Petit pot </t>
    </r>
    <r>
      <rPr>
        <b/>
        <i/>
        <u/>
        <sz val="12"/>
        <color rgb="FF000000"/>
        <rFont val="Calibri"/>
        <family val="2"/>
        <charset val="1"/>
      </rPr>
      <t>Potiron</t>
    </r>
    <r>
      <rPr>
        <sz val="12"/>
        <color rgb="FF000000"/>
        <rFont val="Calibri"/>
        <family val="2"/>
        <charset val="1"/>
      </rPr>
      <t xml:space="preserve"> </t>
    </r>
  </si>
  <si>
    <t>1.108</t>
  </si>
  <si>
    <r>
      <rPr>
        <sz val="12"/>
        <color rgb="FF000000"/>
        <rFont val="Calibri"/>
        <family val="2"/>
        <charset val="1"/>
      </rPr>
      <t xml:space="preserve">Petit pot </t>
    </r>
    <r>
      <rPr>
        <b/>
        <i/>
        <u/>
        <sz val="12"/>
        <color rgb="FF000000"/>
        <rFont val="Calibri"/>
        <family val="2"/>
        <charset val="1"/>
      </rPr>
      <t>Courgette</t>
    </r>
    <r>
      <rPr>
        <sz val="12"/>
        <color rgb="FF000000"/>
        <rFont val="Calibri"/>
        <family val="2"/>
        <charset val="1"/>
      </rPr>
      <t xml:space="preserve"> </t>
    </r>
  </si>
  <si>
    <t>1.109</t>
  </si>
  <si>
    <r>
      <rPr>
        <sz val="12"/>
        <color rgb="FF000000"/>
        <rFont val="Calibri"/>
        <family val="2"/>
        <charset val="1"/>
      </rPr>
      <t xml:space="preserve">Petit pot </t>
    </r>
    <r>
      <rPr>
        <b/>
        <i/>
        <u/>
        <sz val="12"/>
        <color rgb="FF000000"/>
        <rFont val="Calibri"/>
        <family val="2"/>
        <charset val="1"/>
      </rPr>
      <t>Haricots verts</t>
    </r>
  </si>
  <si>
    <t>1.110</t>
  </si>
  <si>
    <r>
      <rPr>
        <sz val="12"/>
        <color rgb="FF000000"/>
        <rFont val="Calibri"/>
        <family val="2"/>
        <charset val="1"/>
      </rPr>
      <t xml:space="preserve">Petit pot </t>
    </r>
    <r>
      <rPr>
        <b/>
        <i/>
        <u/>
        <sz val="12"/>
        <color rgb="FF000000"/>
        <rFont val="Calibri"/>
        <family val="2"/>
        <charset val="1"/>
      </rPr>
      <t>Epinards</t>
    </r>
    <r>
      <rPr>
        <sz val="12"/>
        <color rgb="FF000000"/>
        <rFont val="Calibri"/>
        <family val="2"/>
        <charset val="1"/>
      </rPr>
      <t xml:space="preserve"> </t>
    </r>
  </si>
  <si>
    <t>1.111</t>
  </si>
  <si>
    <r>
      <rPr>
        <sz val="12"/>
        <color rgb="FF000000"/>
        <rFont val="Calibri"/>
        <family val="2"/>
        <charset val="1"/>
      </rPr>
      <t xml:space="preserve">Petit pot </t>
    </r>
    <r>
      <rPr>
        <b/>
        <i/>
        <u/>
        <sz val="12"/>
        <color rgb="FF000000"/>
        <rFont val="Calibri"/>
        <family val="2"/>
        <charset val="1"/>
      </rPr>
      <t>Carottes, pomme de terre, dinde, ou poulet</t>
    </r>
    <r>
      <rPr>
        <sz val="12"/>
        <color rgb="FF000000"/>
        <rFont val="Calibri"/>
        <family val="2"/>
        <charset val="1"/>
      </rPr>
      <t xml:space="preserve"> </t>
    </r>
  </si>
  <si>
    <t>1.112</t>
  </si>
  <si>
    <t>1.113</t>
  </si>
  <si>
    <t xml:space="preserve">Tapenade verte </t>
  </si>
  <si>
    <t>Environ 780gr</t>
  </si>
  <si>
    <t>1.114</t>
  </si>
  <si>
    <t>Tapenade noire</t>
  </si>
  <si>
    <t>1.115</t>
  </si>
  <si>
    <t>Anchoïade</t>
  </si>
  <si>
    <t>1.116</t>
  </si>
  <si>
    <t>Crouton toast apéritif</t>
  </si>
  <si>
    <t>Sachet de 150g</t>
  </si>
  <si>
    <t>1.117</t>
  </si>
  <si>
    <t xml:space="preserve">Crouton toast apréritif </t>
  </si>
  <si>
    <t>Sachet de 300g</t>
  </si>
  <si>
    <t>1.118</t>
  </si>
  <si>
    <t>Sachet de 100g</t>
  </si>
  <si>
    <t>1.119</t>
  </si>
  <si>
    <t>Cacahuètes</t>
  </si>
  <si>
    <t>Sachet de 1kg</t>
  </si>
  <si>
    <t>1.120</t>
  </si>
  <si>
    <t xml:space="preserve">Cocktail d'olive special apéritif </t>
  </si>
  <si>
    <t>Sachet de 500g</t>
  </si>
  <si>
    <t>1.121</t>
  </si>
  <si>
    <t>Sucre en buchette</t>
  </si>
  <si>
    <t>Carton 600 bûchettes ; calibre 4 g</t>
  </si>
  <si>
    <t>1.122</t>
  </si>
  <si>
    <t xml:space="preserve">Mélange apéritif japonais </t>
  </si>
  <si>
    <t>Sachet de 250g</t>
  </si>
  <si>
    <t>1.123</t>
  </si>
  <si>
    <t>Crakers tradition extra-fins 4 variétés ou équivalent</t>
  </si>
  <si>
    <t>Boite ou sachet de 720g</t>
  </si>
  <si>
    <t>1.124</t>
  </si>
  <si>
    <t xml:space="preserve">Bonbon très tendre, fruité </t>
  </si>
  <si>
    <t>Sachet entre 300 et 500 gr</t>
  </si>
  <si>
    <t>1.125</t>
  </si>
  <si>
    <t>Barre chocolatée type Mars (sachet individuel) ou équivalent</t>
  </si>
  <si>
    <t>1.126</t>
  </si>
  <si>
    <t xml:space="preserve">Barre de cholocat au lait fourée à la noix de coco </t>
  </si>
  <si>
    <t>type Bounty (sachet individuel) ou équivalent</t>
  </si>
  <si>
    <t>1.127</t>
  </si>
  <si>
    <t>Barre type Twix (sachet individuel) ou équivalent</t>
  </si>
  <si>
    <t>1.128</t>
  </si>
  <si>
    <t xml:space="preserve">Gressins </t>
  </si>
  <si>
    <t>Sachet individuel</t>
  </si>
  <si>
    <t>1.129</t>
  </si>
  <si>
    <t>Café dosette compatible Senséo</t>
  </si>
  <si>
    <t>Paquet de 12</t>
  </si>
  <si>
    <t>1.130</t>
  </si>
  <si>
    <t xml:space="preserve">Café soluble en stick en dosette </t>
  </si>
  <si>
    <t>Paquet de 100 sticks</t>
  </si>
  <si>
    <t>1.131</t>
  </si>
  <si>
    <t>Thé en sachets (différents parfums)</t>
  </si>
  <si>
    <t xml:space="preserve"> Boite de 50 sachets</t>
  </si>
  <si>
    <t>1.132</t>
  </si>
  <si>
    <t>Miel en coupelle</t>
  </si>
  <si>
    <t>Coupelle de 20 grammes</t>
  </si>
  <si>
    <t>1.133</t>
  </si>
  <si>
    <t xml:space="preserve">Chocolat en poudre, type Nesquick (en stick) </t>
  </si>
  <si>
    <t>Paquet de 50 sticks</t>
  </si>
  <si>
    <t>1.134</t>
  </si>
  <si>
    <t>Chips de crevette</t>
  </si>
  <si>
    <t>1.135</t>
  </si>
  <si>
    <t>Olive verte</t>
  </si>
  <si>
    <t>Pot de 500g</t>
  </si>
  <si>
    <t>BOISSONS</t>
  </si>
  <si>
    <t>1.136</t>
  </si>
  <si>
    <t xml:space="preserve">Boisson aux extraits de thé et aromatisée à la pêche  </t>
  </si>
  <si>
    <t>1L</t>
  </si>
  <si>
    <t>1.137</t>
  </si>
  <si>
    <t>Boisson aux extraits de thé et aromatisée à la pêche</t>
  </si>
  <si>
    <t>Bouteille de 1,5L</t>
  </si>
  <si>
    <t>1.138</t>
  </si>
  <si>
    <t xml:space="preserve">Boisson aux fruits et à l'eau de source - Orange </t>
  </si>
  <si>
    <t>1.139</t>
  </si>
  <si>
    <t>Jus de pomme</t>
  </si>
  <si>
    <t xml:space="preserve"> Brique de 20 cl</t>
  </si>
  <si>
    <t>1.140</t>
  </si>
  <si>
    <t>Jus multi-fruits</t>
  </si>
  <si>
    <t>Brique de 20 cl</t>
  </si>
  <si>
    <t>1.141</t>
  </si>
  <si>
    <t>Bouteille de 1 litre</t>
  </si>
  <si>
    <t>1.142</t>
  </si>
  <si>
    <t>Cola</t>
  </si>
  <si>
    <t xml:space="preserve"> Bouteille de 1,5L</t>
  </si>
  <si>
    <t>1.143</t>
  </si>
  <si>
    <t>Cola canette</t>
  </si>
  <si>
    <t>Cannette 33 cl</t>
  </si>
  <si>
    <t>1.144</t>
  </si>
  <si>
    <t>Cola light cannette</t>
  </si>
  <si>
    <t>1.145</t>
  </si>
  <si>
    <t xml:space="preserve">Eau de source naturelle non sodée </t>
  </si>
  <si>
    <t>Bouteille 1,5l</t>
  </si>
  <si>
    <t>1.146</t>
  </si>
  <si>
    <t xml:space="preserve"> Bouteille 50 cl</t>
  </si>
  <si>
    <t>1.147</t>
  </si>
  <si>
    <t xml:space="preserve">Eau minérale naturelle non sodée </t>
  </si>
  <si>
    <t>Bouteille 50 cl</t>
  </si>
  <si>
    <t>1.148</t>
  </si>
  <si>
    <t xml:space="preserve">Eau minérale gazeuse naturelle </t>
  </si>
  <si>
    <t>Bouteille de 1,5 litres</t>
  </si>
  <si>
    <t>1.149</t>
  </si>
  <si>
    <t xml:space="preserve">Jus d’orange 100 % jus de fruits </t>
  </si>
  <si>
    <t>1.150</t>
  </si>
  <si>
    <t xml:space="preserve">Jus d'orange à base de concentré. Teneur en fruits 100% </t>
  </si>
  <si>
    <t>1.151</t>
  </si>
  <si>
    <t xml:space="preserve">Jus de pomme à base de concentré. Teneur en fruits 100% </t>
  </si>
  <si>
    <t xml:space="preserve">Cannette 33 cl </t>
  </si>
  <si>
    <t>1.152</t>
  </si>
  <si>
    <t xml:space="preserve">Boisson gazeuse sucrée à l'extrait d'écorces de quinquina </t>
  </si>
  <si>
    <t>1.153</t>
  </si>
  <si>
    <t xml:space="preserve">Eau minérale naturelle gazeuse </t>
  </si>
  <si>
    <t>1.154</t>
  </si>
  <si>
    <t>1.155</t>
  </si>
  <si>
    <t>Pack de 6 bouteilles de 2L</t>
  </si>
  <si>
    <t>1.156</t>
  </si>
  <si>
    <t>Pack de 6 bouteilles de 1,5L</t>
  </si>
  <si>
    <t>1.157</t>
  </si>
  <si>
    <t>Eau gazeuse type Perrier  ou équivalent</t>
  </si>
  <si>
    <t>Pack de 6 bouteilles de 1L</t>
  </si>
  <si>
    <t>1.158</t>
  </si>
  <si>
    <t>Eau de source plate</t>
  </si>
  <si>
    <t>1.159</t>
  </si>
  <si>
    <t>Pack de 12 bouteilles de 0,5L</t>
  </si>
  <si>
    <t>1.160</t>
  </si>
  <si>
    <t xml:space="preserve">Ice tea ou équivalent (différents parfums) </t>
  </si>
  <si>
    <t>1.161</t>
  </si>
  <si>
    <t>Jus de fruits (pomme ou orange ou multifruits, ou autres)</t>
  </si>
  <si>
    <t>Pâtes de fruits individuelles divers parfums - Colorants naturels - Sans sulfites - Barre de 30 grs</t>
  </si>
  <si>
    <t>En barquette de 30 grs - Sans huile de palme hydrogénée - Sans OGM</t>
  </si>
  <si>
    <t>Bouchées à garnir - pate feuilletée pur beurre</t>
  </si>
  <si>
    <t>Bouillon déshydraté de volaille</t>
  </si>
  <si>
    <t>Chips nature (à l'huile de tournesol)</t>
  </si>
  <si>
    <t>Chips  (à l'huile de tournesol)</t>
  </si>
  <si>
    <t xml:space="preserve">Farine de blé </t>
  </si>
  <si>
    <t>Farine de fleur de maïs</t>
  </si>
  <si>
    <t>Paquet 400 grs</t>
  </si>
  <si>
    <t>Fond brun lié de veau</t>
  </si>
  <si>
    <t>Huile de colza</t>
  </si>
  <si>
    <t>Pâte à tartiner chocolatée en coupelle sans huile de palme</t>
  </si>
  <si>
    <t>Pâtes papillons</t>
  </si>
  <si>
    <t>Pâtes coquillettes</t>
  </si>
  <si>
    <t>Pâtes mini-penne</t>
  </si>
  <si>
    <t>Pâtes torsades</t>
  </si>
  <si>
    <t>Lentilles corail</t>
  </si>
  <si>
    <t>Polenta moyenne pré-cuite</t>
  </si>
  <si>
    <t>Conserve- Haricots beurre  (1/5/1) extra-fins</t>
  </si>
  <si>
    <t>Pot de 1 kg</t>
  </si>
  <si>
    <t>1.162</t>
  </si>
  <si>
    <t>1.163</t>
  </si>
  <si>
    <t>1.164</t>
  </si>
  <si>
    <t>1.165</t>
  </si>
  <si>
    <t>1.166</t>
  </si>
  <si>
    <r>
      <t xml:space="preserve">Prix unitaire HT </t>
    </r>
    <r>
      <rPr>
        <b/>
        <sz val="14"/>
        <color rgb="FFFF0000"/>
        <rFont val="Calibri"/>
        <family val="2"/>
        <charset val="1"/>
      </rPr>
      <t xml:space="preserve">(b)              </t>
    </r>
    <r>
      <rPr>
        <b/>
        <sz val="14"/>
        <color rgb="FF000000"/>
        <rFont val="Calibri"/>
        <family val="2"/>
        <charset val="1"/>
      </rPr>
      <t xml:space="preserve"> au kg, litre ou unité</t>
    </r>
  </si>
  <si>
    <r>
      <rPr>
        <b/>
        <sz val="14"/>
        <color rgb="FF000000"/>
        <rFont val="Calibri"/>
        <family val="2"/>
        <charset val="1"/>
      </rPr>
      <t xml:space="preserve">Prix HT x Quantité                </t>
    </r>
    <r>
      <rPr>
        <b/>
        <sz val="14"/>
        <color rgb="FFFF0000"/>
        <rFont val="Calibri"/>
        <family val="2"/>
        <charset val="1"/>
      </rPr>
      <t>(a x b)</t>
    </r>
  </si>
  <si>
    <t>1.1</t>
  </si>
  <si>
    <t>1.2</t>
  </si>
  <si>
    <r>
      <t>Miel toutes fleurs</t>
    </r>
    <r>
      <rPr>
        <b/>
        <sz val="12"/>
        <rFont val="Calibri"/>
        <family val="2"/>
      </rPr>
      <t xml:space="preserve"> -</t>
    </r>
    <r>
      <rPr>
        <sz val="12"/>
        <rFont val="Calibri"/>
        <family val="2"/>
      </rPr>
      <t xml:space="preserve"> Miel de provence -  </t>
    </r>
    <r>
      <rPr>
        <b/>
        <sz val="14"/>
        <color rgb="FF0070C0"/>
        <rFont val="Calibri"/>
        <family val="2"/>
      </rPr>
      <t>(IGP)</t>
    </r>
  </si>
  <si>
    <t xml:space="preserve">Sachet de 1kg contenant des sachets individuels de deux boudoirs (10/12g)  </t>
  </si>
  <si>
    <t xml:space="preserve">Prix total TTC : </t>
  </si>
  <si>
    <t xml:space="preserve">Prix total HT : </t>
  </si>
  <si>
    <r>
      <t xml:space="preserve">Cerneaux </t>
    </r>
    <r>
      <rPr>
        <sz val="12"/>
        <rFont val="Calibri"/>
        <family val="2"/>
      </rPr>
      <t xml:space="preserve">de noix de Grenoble </t>
    </r>
    <r>
      <rPr>
        <b/>
        <sz val="14"/>
        <color rgb="FF0070C0"/>
        <rFont val="Calibri"/>
        <family val="2"/>
      </rPr>
      <t>(AOP)</t>
    </r>
  </si>
  <si>
    <r>
      <t xml:space="preserve">Riz long prétraité qualité supérieure de </t>
    </r>
    <r>
      <rPr>
        <b/>
        <sz val="12"/>
        <color rgb="FF000000"/>
        <rFont val="Calibri"/>
        <family val="2"/>
      </rPr>
      <t>Camargues</t>
    </r>
    <r>
      <rPr>
        <sz val="12"/>
        <color rgb="FF000000"/>
        <rFont val="Calibri"/>
        <family val="2"/>
        <charset val="1"/>
      </rPr>
      <t xml:space="preserve"> - </t>
    </r>
    <r>
      <rPr>
        <b/>
        <sz val="14"/>
        <color rgb="FF0070C0"/>
        <rFont val="Calibri"/>
        <family val="2"/>
      </rPr>
      <t>(IGP)</t>
    </r>
  </si>
  <si>
    <t xml:space="preserve">Conserve - Compotes pommes/bananes (1/5/1) allégé en sucres </t>
  </si>
  <si>
    <t>1.3</t>
  </si>
  <si>
    <t>1.5</t>
  </si>
  <si>
    <t>1.7</t>
  </si>
  <si>
    <t>1.11</t>
  </si>
  <si>
    <t>1.13</t>
  </si>
  <si>
    <t>1.17</t>
  </si>
  <si>
    <t>1.19</t>
  </si>
  <si>
    <t>1.25</t>
  </si>
  <si>
    <t>1.26</t>
  </si>
  <si>
    <t>1.27</t>
  </si>
  <si>
    <t>21 PR 004 CANT - LOT 1 : EPICERIE</t>
  </si>
  <si>
    <r>
      <t xml:space="preserve">Biscuits brownies pépites de chocolat et noisettes (sachet individuel) </t>
    </r>
    <r>
      <rPr>
        <b/>
        <sz val="16"/>
        <color rgb="FF00B050"/>
        <rFont val="Calibri"/>
        <family val="2"/>
      </rPr>
      <t xml:space="preserve">- Label AB  </t>
    </r>
    <r>
      <rPr>
        <sz val="12"/>
        <rFont val="Calibri"/>
        <family val="2"/>
      </rPr>
      <t>ou équivalent</t>
    </r>
  </si>
  <si>
    <r>
      <t xml:space="preserve">Biscuits madeleine nature pur beurre (sachet individuel) </t>
    </r>
    <r>
      <rPr>
        <b/>
        <sz val="16"/>
        <color rgb="FF00B050"/>
        <rFont val="Calibri"/>
        <family val="2"/>
      </rPr>
      <t xml:space="preserve">- Label AB </t>
    </r>
    <r>
      <rPr>
        <sz val="12"/>
        <color rgb="FF000000"/>
        <rFont val="Calibri"/>
        <family val="2"/>
        <charset val="1"/>
      </rPr>
      <t>ou équivalent</t>
    </r>
  </si>
  <si>
    <r>
      <t>Biscuits palets bretons pur beurre (sachet individuel) -</t>
    </r>
    <r>
      <rPr>
        <b/>
        <sz val="16"/>
        <color rgb="FF00B050"/>
        <rFont val="Calibri"/>
        <family val="2"/>
      </rPr>
      <t xml:space="preserve"> Label AB </t>
    </r>
    <r>
      <rPr>
        <sz val="12"/>
        <rFont val="Calibri"/>
        <family val="2"/>
      </rPr>
      <t>ou équivalent</t>
    </r>
  </si>
  <si>
    <r>
      <t xml:space="preserve">Petits beurres - </t>
    </r>
    <r>
      <rPr>
        <b/>
        <sz val="16"/>
        <color rgb="FF00B050"/>
        <rFont val="Calibri"/>
        <family val="2"/>
      </rPr>
      <t xml:space="preserve">Label AB  </t>
    </r>
    <r>
      <rPr>
        <sz val="12"/>
        <rFont val="Calibri"/>
        <family val="2"/>
      </rPr>
      <t>ou équivalent</t>
    </r>
  </si>
  <si>
    <r>
      <t>Mayonnaise en dose individuelle -</t>
    </r>
    <r>
      <rPr>
        <b/>
        <sz val="14"/>
        <color rgb="FF00B050"/>
        <rFont val="Calibri"/>
        <family val="2"/>
      </rPr>
      <t xml:space="preserve">Label AB </t>
    </r>
    <r>
      <rPr>
        <sz val="11"/>
        <rFont val="Calibri"/>
        <family val="2"/>
      </rPr>
      <t>ou équivalent</t>
    </r>
  </si>
  <si>
    <r>
      <t>Purée de pommes de terre déshydratée en flocons</t>
    </r>
    <r>
      <rPr>
        <b/>
        <sz val="14"/>
        <color rgb="FF00B050"/>
        <rFont val="Calibri"/>
        <family val="2"/>
      </rPr>
      <t xml:space="preserve">  - Label AB </t>
    </r>
    <r>
      <rPr>
        <sz val="11"/>
        <rFont val="Calibri"/>
        <family val="2"/>
      </rPr>
      <t>ou équivalent</t>
    </r>
  </si>
  <si>
    <r>
      <t>Conserve - Compotes de pommes (1/5/1) allégé en sucres</t>
    </r>
    <r>
      <rPr>
        <b/>
        <sz val="12"/>
        <color rgb="FFFF0000"/>
        <rFont val="Calibri"/>
        <family val="2"/>
      </rPr>
      <t xml:space="preserve"> </t>
    </r>
    <r>
      <rPr>
        <sz val="12"/>
        <color rgb="FF000000"/>
        <rFont val="Calibri"/>
        <family val="2"/>
        <charset val="1"/>
      </rPr>
      <t>-</t>
    </r>
    <r>
      <rPr>
        <b/>
        <sz val="16"/>
        <color rgb="FF00B050"/>
        <rFont val="Calibri"/>
        <family val="2"/>
      </rPr>
      <t xml:space="preserve"> Label AB </t>
    </r>
    <r>
      <rPr>
        <sz val="12"/>
        <rFont val="Calibri"/>
        <family val="2"/>
      </rPr>
      <t>ou équivalent</t>
    </r>
  </si>
  <si>
    <r>
      <t>Conserve - Compotes de poires allégé en sucres  (1/5/1) -</t>
    </r>
    <r>
      <rPr>
        <b/>
        <sz val="16"/>
        <color rgb="FF00B050"/>
        <rFont val="Calibri"/>
        <family val="2"/>
      </rPr>
      <t xml:space="preserve"> Label AB </t>
    </r>
    <r>
      <rPr>
        <sz val="12"/>
        <rFont val="Calibri"/>
        <family val="2"/>
      </rPr>
      <t>ou équivalent</t>
    </r>
  </si>
  <si>
    <t>De 25 à 30 grammes</t>
  </si>
  <si>
    <t>Sucrée ; format individuel ; de 40 à 50 grammes</t>
  </si>
  <si>
    <r>
      <t xml:space="preserve">OFFRE
</t>
    </r>
    <r>
      <rPr>
        <b/>
        <sz val="14"/>
        <color rgb="FFFF0000"/>
        <rFont val="Calibri"/>
        <family val="2"/>
      </rPr>
      <t>Prix avec application du taux de remise consentie au titre de l'article 7.2 de l'AE</t>
    </r>
  </si>
  <si>
    <t>Biscuits gaufrettes chocolat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</si>
</sst>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€&quot;_-;\-* #,##0.00&quot; €&quot;_-;_-* \-??&quot; €&quot;_-;_-@_-"/>
  </numFmts>
  <fonts count="3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b/>
      <sz val="22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u/>
      <sz val="14"/>
      <color rgb="FF000000"/>
      <name val="Calibri"/>
      <family val="2"/>
      <charset val="1"/>
    </font>
    <font>
      <b/>
      <sz val="14"/>
      <color rgb="FFFF0000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vertAlign val="superscript"/>
      <sz val="12"/>
      <name val="Calibri"/>
      <family val="2"/>
      <charset val="1"/>
    </font>
    <font>
      <b/>
      <i/>
      <u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1"/>
      <name val="Calibri"/>
      <family val="2"/>
      <charset val="1"/>
    </font>
    <font>
      <b/>
      <i/>
      <sz val="12"/>
      <name val="Calibri"/>
      <family val="2"/>
      <charset val="1"/>
    </font>
    <font>
      <b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u/>
      <sz val="9"/>
      <color rgb="FF000000"/>
      <name val="Tahoma"/>
      <family val="2"/>
      <charset val="1"/>
    </font>
    <font>
      <b/>
      <u/>
      <sz val="9"/>
      <color rgb="FF000000"/>
      <name val="Tahoma"/>
      <family val="2"/>
      <charset val="1"/>
    </font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</font>
    <font>
      <b/>
      <sz val="14"/>
      <color rgb="FF00B050"/>
      <name val="Calibri"/>
      <family val="2"/>
    </font>
    <font>
      <b/>
      <sz val="16"/>
      <color rgb="FF00B050"/>
      <name val="Calibri"/>
      <family val="2"/>
    </font>
    <font>
      <b/>
      <sz val="12"/>
      <color rgb="FFFF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sz val="8"/>
      <name val="Calibri"/>
      <family val="2"/>
      <charset val="1"/>
    </font>
    <font>
      <b/>
      <sz val="12"/>
      <name val="Calibri"/>
      <family val="2"/>
    </font>
    <font>
      <b/>
      <sz val="14"/>
      <color rgb="FF0070C0"/>
      <name val="Calibri"/>
      <family val="2"/>
    </font>
    <font>
      <b/>
      <sz val="14"/>
      <color rgb="FFFF0000"/>
      <name val="Calibri"/>
      <family val="2"/>
    </font>
    <font>
      <b/>
      <sz val="14"/>
      <name val="Calibri"/>
      <family val="2"/>
    </font>
    <font>
      <b/>
      <u/>
      <sz val="14"/>
      <color rgb="FFFF0000"/>
      <name val="Calibri"/>
      <family val="2"/>
    </font>
    <font>
      <sz val="1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FFFFD7"/>
        <bgColor rgb="FFFFFFFF"/>
      </patternFill>
    </fill>
    <fill>
      <patternFill patternType="solid">
        <fgColor rgb="FF92D050"/>
        <bgColor rgb="FF81D41A"/>
      </patternFill>
    </fill>
    <fill>
      <patternFill patternType="solid">
        <fgColor rgb="FFFFFFFF"/>
        <bgColor rgb="FFFFFFD7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81D41A"/>
      </patternFill>
    </fill>
    <fill>
      <patternFill patternType="solid">
        <fgColor rgb="FFCCFFCC"/>
        <bgColor rgb="FFFFFFFF"/>
      </patternFill>
    </fill>
    <fill>
      <patternFill patternType="solid">
        <fgColor rgb="FFCCFFCC"/>
        <bgColor rgb="FFFFFFD7"/>
      </patternFill>
    </fill>
    <fill>
      <patternFill patternType="solid">
        <fgColor rgb="FFCCFFCC"/>
        <bgColor rgb="FF92D050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CC"/>
        <bgColor rgb="FFBFBFBF"/>
      </patternFill>
    </fill>
    <fill>
      <patternFill patternType="solid">
        <fgColor theme="0" tint="-4.9989318521683403E-2"/>
        <bgColor rgb="FFBFBFBF"/>
      </patternFill>
    </fill>
    <fill>
      <patternFill patternType="solid">
        <fgColor theme="0" tint="-4.9989318521683403E-2"/>
        <bgColor rgb="FFD9D9D9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CC99FF"/>
      </left>
      <right style="thin">
        <color rgb="FFCC99FF"/>
      </right>
      <top/>
      <bottom/>
      <diagonal/>
    </border>
    <border>
      <left style="thin">
        <color rgb="FFCC99FF"/>
      </left>
      <right style="thin">
        <color rgb="FFCC99FF"/>
      </right>
      <top/>
      <bottom style="hair">
        <color rgb="FFCC99FF"/>
      </bottom>
      <diagonal/>
    </border>
    <border>
      <left style="thin">
        <color rgb="FFCC99FF"/>
      </left>
      <right style="thin">
        <color rgb="FFCC99FF"/>
      </right>
      <top style="hair">
        <color rgb="FFCC99FF"/>
      </top>
      <bottom style="hair">
        <color rgb="FFCC99FF"/>
      </bottom>
      <diagonal/>
    </border>
    <border>
      <left style="thin">
        <color rgb="FFCC99FF"/>
      </left>
      <right style="thin">
        <color rgb="FFCC99FF"/>
      </right>
      <top style="hair">
        <color rgb="FFCC99FF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 diagonalUp="1" diagonalDown="1"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</borders>
  <cellStyleXfs count="2">
    <xf numFmtId="0" fontId="0" fillId="0" borderId="0"/>
    <xf numFmtId="164" fontId="21" fillId="0" borderId="0" applyBorder="0" applyProtection="0"/>
  </cellStyleXfs>
  <cellXfs count="8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5" borderId="9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0" fillId="5" borderId="1" xfId="0" applyFont="1" applyFill="1" applyBorder="1" applyAlignment="1">
      <alignment vertical="center" wrapText="1"/>
    </xf>
    <xf numFmtId="0" fontId="15" fillId="0" borderId="0" xfId="0" applyFont="1"/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9" fillId="6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vertical="center" wrapText="1"/>
    </xf>
    <xf numFmtId="0" fontId="9" fillId="9" borderId="1" xfId="0" applyFont="1" applyFill="1" applyBorder="1" applyAlignment="1">
      <alignment vertical="center" wrapText="1"/>
    </xf>
    <xf numFmtId="0" fontId="27" fillId="0" borderId="1" xfId="0" applyFont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3" fillId="12" borderId="1" xfId="0" applyFont="1" applyFill="1" applyBorder="1" applyAlignment="1">
      <alignment horizontal="right" vertical="center" wrapText="1"/>
    </xf>
    <xf numFmtId="0" fontId="31" fillId="12" borderId="9" xfId="0" applyFont="1" applyFill="1" applyBorder="1" applyAlignment="1">
      <alignment horizontal="center" vertical="center" wrapText="1"/>
    </xf>
    <xf numFmtId="0" fontId="33" fillId="13" borderId="1" xfId="0" applyFont="1" applyFill="1" applyBorder="1" applyAlignment="1">
      <alignment horizontal="right" vertical="center" wrapText="1"/>
    </xf>
    <xf numFmtId="0" fontId="31" fillId="13" borderId="1" xfId="0" applyFont="1" applyFill="1" applyBorder="1"/>
    <xf numFmtId="0" fontId="32" fillId="11" borderId="13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2" fillId="15" borderId="11" xfId="0" applyFont="1" applyFill="1" applyBorder="1" applyAlignment="1">
      <alignment horizontal="center" vertical="center"/>
    </xf>
    <xf numFmtId="0" fontId="2" fillId="15" borderId="12" xfId="0" applyFont="1" applyFill="1" applyBorder="1" applyAlignment="1">
      <alignment horizontal="center" vertical="center"/>
    </xf>
    <xf numFmtId="0" fontId="2" fillId="15" borderId="9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 wrapText="1"/>
    </xf>
    <xf numFmtId="0" fontId="6" fillId="16" borderId="2" xfId="0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 wrapText="1"/>
    </xf>
    <xf numFmtId="0" fontId="6" fillId="16" borderId="3" xfId="0" applyFont="1" applyFill="1" applyBorder="1" applyAlignment="1">
      <alignment horizontal="center" vertical="center" wrapText="1"/>
    </xf>
  </cellXfs>
  <cellStyles count="2">
    <cellStyle name="Monétaire 2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92D050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40" name="_x0000_t202" hidden="1">
          <a:extLst>
            <a:ext uri="{FF2B5EF4-FFF2-40B4-BE49-F238E27FC236}">
              <a16:creationId xmlns:a16="http://schemas.microsoft.com/office/drawing/2014/main" id="{9E5E9D37-2D02-44BC-B6CF-64A05643B54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38" name="_x0000_t202" hidden="1">
          <a:extLst>
            <a:ext uri="{FF2B5EF4-FFF2-40B4-BE49-F238E27FC236}">
              <a16:creationId xmlns:a16="http://schemas.microsoft.com/office/drawing/2014/main" id="{BB62566E-C4D7-4C1C-A4B8-AA92F33317F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36" name="_x0000_t202" hidden="1">
          <a:extLst>
            <a:ext uri="{FF2B5EF4-FFF2-40B4-BE49-F238E27FC236}">
              <a16:creationId xmlns:a16="http://schemas.microsoft.com/office/drawing/2014/main" id="{0E1F52EF-1FC6-40A6-AC9A-F2E235265F2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34" name="_x0000_t202" hidden="1">
          <a:extLst>
            <a:ext uri="{FF2B5EF4-FFF2-40B4-BE49-F238E27FC236}">
              <a16:creationId xmlns:a16="http://schemas.microsoft.com/office/drawing/2014/main" id="{E624270F-D19C-42BB-B5F5-1BE73D071EC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32" name="_x0000_t202" hidden="1">
          <a:extLst>
            <a:ext uri="{FF2B5EF4-FFF2-40B4-BE49-F238E27FC236}">
              <a16:creationId xmlns:a16="http://schemas.microsoft.com/office/drawing/2014/main" id="{BAEE397D-CB57-47F9-A3C0-988DE12E631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30" name="_x0000_t202" hidden="1">
          <a:extLst>
            <a:ext uri="{FF2B5EF4-FFF2-40B4-BE49-F238E27FC236}">
              <a16:creationId xmlns:a16="http://schemas.microsoft.com/office/drawing/2014/main" id="{F58A1725-DEA7-4021-9980-CB70EB0E86D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28" name="_x0000_t202" hidden="1">
          <a:extLst>
            <a:ext uri="{FF2B5EF4-FFF2-40B4-BE49-F238E27FC236}">
              <a16:creationId xmlns:a16="http://schemas.microsoft.com/office/drawing/2014/main" id="{31D45A93-31A3-46E6-A5F2-4B560D7BCE8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26" name="_x0000_t202" hidden="1">
          <a:extLst>
            <a:ext uri="{FF2B5EF4-FFF2-40B4-BE49-F238E27FC236}">
              <a16:creationId xmlns:a16="http://schemas.microsoft.com/office/drawing/2014/main" id="{0655E23B-3C5B-4679-93DA-AB6153A3AE6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24" name="_x0000_t202" hidden="1">
          <a:extLst>
            <a:ext uri="{FF2B5EF4-FFF2-40B4-BE49-F238E27FC236}">
              <a16:creationId xmlns:a16="http://schemas.microsoft.com/office/drawing/2014/main" id="{B68CA036-1BCE-4591-864F-4125B9FDF26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22" name="_x0000_t202" hidden="1">
          <a:extLst>
            <a:ext uri="{FF2B5EF4-FFF2-40B4-BE49-F238E27FC236}">
              <a16:creationId xmlns:a16="http://schemas.microsoft.com/office/drawing/2014/main" id="{22E756DC-F21F-41DF-89FB-99659961208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20" name="_x0000_t202" hidden="1">
          <a:extLst>
            <a:ext uri="{FF2B5EF4-FFF2-40B4-BE49-F238E27FC236}">
              <a16:creationId xmlns:a16="http://schemas.microsoft.com/office/drawing/2014/main" id="{AB3F5116-7DD8-43B4-94E6-11E862577E0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18" name="_x0000_t202" hidden="1">
          <a:extLst>
            <a:ext uri="{FF2B5EF4-FFF2-40B4-BE49-F238E27FC236}">
              <a16:creationId xmlns:a16="http://schemas.microsoft.com/office/drawing/2014/main" id="{B5FC3A94-CA7F-4B55-A2CA-EB1646B5809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16" name="_x0000_t202" hidden="1">
          <a:extLst>
            <a:ext uri="{FF2B5EF4-FFF2-40B4-BE49-F238E27FC236}">
              <a16:creationId xmlns:a16="http://schemas.microsoft.com/office/drawing/2014/main" id="{37485D3D-8B2C-4E70-904D-1DD547EBFA4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14" name="_x0000_t202" hidden="1">
          <a:extLst>
            <a:ext uri="{FF2B5EF4-FFF2-40B4-BE49-F238E27FC236}">
              <a16:creationId xmlns:a16="http://schemas.microsoft.com/office/drawing/2014/main" id="{470733F7-9768-402B-A4C0-AC77B85DBCA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12" name="_x0000_t202" hidden="1">
          <a:extLst>
            <a:ext uri="{FF2B5EF4-FFF2-40B4-BE49-F238E27FC236}">
              <a16:creationId xmlns:a16="http://schemas.microsoft.com/office/drawing/2014/main" id="{241CE92D-743B-4837-BE51-5E81C75F0EE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10" name="_x0000_t202" hidden="1">
          <a:extLst>
            <a:ext uri="{FF2B5EF4-FFF2-40B4-BE49-F238E27FC236}">
              <a16:creationId xmlns:a16="http://schemas.microsoft.com/office/drawing/2014/main" id="{72096E9E-9526-449A-A23A-E40BB8205BE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08" name="_x0000_t202" hidden="1">
          <a:extLst>
            <a:ext uri="{FF2B5EF4-FFF2-40B4-BE49-F238E27FC236}">
              <a16:creationId xmlns:a16="http://schemas.microsoft.com/office/drawing/2014/main" id="{CE13B2F4-F106-4ACE-B0FC-3F23A1FDA94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06" name="_x0000_t202" hidden="1">
          <a:extLst>
            <a:ext uri="{FF2B5EF4-FFF2-40B4-BE49-F238E27FC236}">
              <a16:creationId xmlns:a16="http://schemas.microsoft.com/office/drawing/2014/main" id="{654E8D38-6714-4878-B299-7368377D007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04" name="_x0000_t202" hidden="1">
          <a:extLst>
            <a:ext uri="{FF2B5EF4-FFF2-40B4-BE49-F238E27FC236}">
              <a16:creationId xmlns:a16="http://schemas.microsoft.com/office/drawing/2014/main" id="{0CB64631-B971-4982-AB0C-1FAE46B45D0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02" name="_x0000_t202" hidden="1">
          <a:extLst>
            <a:ext uri="{FF2B5EF4-FFF2-40B4-BE49-F238E27FC236}">
              <a16:creationId xmlns:a16="http://schemas.microsoft.com/office/drawing/2014/main" id="{21689217-16D5-46D1-8ECA-A5F3E2CC03F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00" name="_x0000_t202" hidden="1">
          <a:extLst>
            <a:ext uri="{FF2B5EF4-FFF2-40B4-BE49-F238E27FC236}">
              <a16:creationId xmlns:a16="http://schemas.microsoft.com/office/drawing/2014/main" id="{91E95747-5153-434E-A09A-01F71DB0ED5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98" name="_x0000_t202" hidden="1">
          <a:extLst>
            <a:ext uri="{FF2B5EF4-FFF2-40B4-BE49-F238E27FC236}">
              <a16:creationId xmlns:a16="http://schemas.microsoft.com/office/drawing/2014/main" id="{F38A17F2-F2D6-4519-9419-17133A2858F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96" name="_x0000_t202" hidden="1">
          <a:extLst>
            <a:ext uri="{FF2B5EF4-FFF2-40B4-BE49-F238E27FC236}">
              <a16:creationId xmlns:a16="http://schemas.microsoft.com/office/drawing/2014/main" id="{37DB043D-8F0F-44BF-81A3-B21BAB56EF7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94" name="_x0000_t202" hidden="1">
          <a:extLst>
            <a:ext uri="{FF2B5EF4-FFF2-40B4-BE49-F238E27FC236}">
              <a16:creationId xmlns:a16="http://schemas.microsoft.com/office/drawing/2014/main" id="{064A45E4-824F-4069-84B5-B1C63D24043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92" name="_x0000_t202" hidden="1">
          <a:extLst>
            <a:ext uri="{FF2B5EF4-FFF2-40B4-BE49-F238E27FC236}">
              <a16:creationId xmlns:a16="http://schemas.microsoft.com/office/drawing/2014/main" id="{7B4F4CA7-5CEC-4F7B-842E-19646A8A82D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90" name="_x0000_t202" hidden="1">
          <a:extLst>
            <a:ext uri="{FF2B5EF4-FFF2-40B4-BE49-F238E27FC236}">
              <a16:creationId xmlns:a16="http://schemas.microsoft.com/office/drawing/2014/main" id="{8ABB5109-1326-4FFF-9B15-8707F7C6FF1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88" name="_x0000_t202" hidden="1">
          <a:extLst>
            <a:ext uri="{FF2B5EF4-FFF2-40B4-BE49-F238E27FC236}">
              <a16:creationId xmlns:a16="http://schemas.microsoft.com/office/drawing/2014/main" id="{E9F38F26-66D2-4E58-9B9B-C95E126D6FC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86" name="_x0000_t202" hidden="1">
          <a:extLst>
            <a:ext uri="{FF2B5EF4-FFF2-40B4-BE49-F238E27FC236}">
              <a16:creationId xmlns:a16="http://schemas.microsoft.com/office/drawing/2014/main" id="{3203B2E4-B719-430C-B784-A23291326AD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84" name="_x0000_t202" hidden="1">
          <a:extLst>
            <a:ext uri="{FF2B5EF4-FFF2-40B4-BE49-F238E27FC236}">
              <a16:creationId xmlns:a16="http://schemas.microsoft.com/office/drawing/2014/main" id="{E3618907-8E69-4E69-9342-862431E1454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82" name="_x0000_t202" hidden="1">
          <a:extLst>
            <a:ext uri="{FF2B5EF4-FFF2-40B4-BE49-F238E27FC236}">
              <a16:creationId xmlns:a16="http://schemas.microsoft.com/office/drawing/2014/main" id="{0980C80B-AA32-44A0-8EBB-44F9DC7F4B7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80" name="_x0000_t202" hidden="1">
          <a:extLst>
            <a:ext uri="{FF2B5EF4-FFF2-40B4-BE49-F238E27FC236}">
              <a16:creationId xmlns:a16="http://schemas.microsoft.com/office/drawing/2014/main" id="{737C490E-91DF-46C9-BA57-CC4C0D31399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78" name="_x0000_t202" hidden="1">
          <a:extLst>
            <a:ext uri="{FF2B5EF4-FFF2-40B4-BE49-F238E27FC236}">
              <a16:creationId xmlns:a16="http://schemas.microsoft.com/office/drawing/2014/main" id="{EC0F7E36-5D34-4503-AE7F-9F855AF3E5B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76" name="_x0000_t202" hidden="1">
          <a:extLst>
            <a:ext uri="{FF2B5EF4-FFF2-40B4-BE49-F238E27FC236}">
              <a16:creationId xmlns:a16="http://schemas.microsoft.com/office/drawing/2014/main" id="{7C25F3B0-19C3-4EDC-A037-2AFA5CE799C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74" name="_x0000_t202" hidden="1">
          <a:extLst>
            <a:ext uri="{FF2B5EF4-FFF2-40B4-BE49-F238E27FC236}">
              <a16:creationId xmlns:a16="http://schemas.microsoft.com/office/drawing/2014/main" id="{655C2FAE-E16F-414B-A220-37AA6DE55CD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72" name="_x0000_t202" hidden="1">
          <a:extLst>
            <a:ext uri="{FF2B5EF4-FFF2-40B4-BE49-F238E27FC236}">
              <a16:creationId xmlns:a16="http://schemas.microsoft.com/office/drawing/2014/main" id="{E8F0157D-8972-420E-A7C0-AA43EC7AE0A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70" name="_x0000_t202" hidden="1">
          <a:extLst>
            <a:ext uri="{FF2B5EF4-FFF2-40B4-BE49-F238E27FC236}">
              <a16:creationId xmlns:a16="http://schemas.microsoft.com/office/drawing/2014/main" id="{CAD90D8F-3509-42DE-A2BE-8656E5BAD86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68" name="_x0000_t202" hidden="1">
          <a:extLst>
            <a:ext uri="{FF2B5EF4-FFF2-40B4-BE49-F238E27FC236}">
              <a16:creationId xmlns:a16="http://schemas.microsoft.com/office/drawing/2014/main" id="{E7C52A97-3676-4C6E-8751-F1326094518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66" name="_x0000_t202" hidden="1">
          <a:extLst>
            <a:ext uri="{FF2B5EF4-FFF2-40B4-BE49-F238E27FC236}">
              <a16:creationId xmlns:a16="http://schemas.microsoft.com/office/drawing/2014/main" id="{AD673C8F-EDF7-49FB-8A98-54498CC25D0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64" name="_x0000_t202" hidden="1">
          <a:extLst>
            <a:ext uri="{FF2B5EF4-FFF2-40B4-BE49-F238E27FC236}">
              <a16:creationId xmlns:a16="http://schemas.microsoft.com/office/drawing/2014/main" id="{5B4815C3-1B0B-4273-8B5E-C49F7DA42D4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62" name="_x0000_t202" hidden="1">
          <a:extLst>
            <a:ext uri="{FF2B5EF4-FFF2-40B4-BE49-F238E27FC236}">
              <a16:creationId xmlns:a16="http://schemas.microsoft.com/office/drawing/2014/main" id="{1AB740B9-D4EF-46F4-B66A-463883485C6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60" name="_x0000_t202" hidden="1">
          <a:extLst>
            <a:ext uri="{FF2B5EF4-FFF2-40B4-BE49-F238E27FC236}">
              <a16:creationId xmlns:a16="http://schemas.microsoft.com/office/drawing/2014/main" id="{10B3FE14-EEA3-4736-B202-4CED315C744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58" name="_x0000_t202" hidden="1">
          <a:extLst>
            <a:ext uri="{FF2B5EF4-FFF2-40B4-BE49-F238E27FC236}">
              <a16:creationId xmlns:a16="http://schemas.microsoft.com/office/drawing/2014/main" id="{9963A4E3-2EA7-4406-AE40-316E23F4907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56" name="_x0000_t202" hidden="1">
          <a:extLst>
            <a:ext uri="{FF2B5EF4-FFF2-40B4-BE49-F238E27FC236}">
              <a16:creationId xmlns:a16="http://schemas.microsoft.com/office/drawing/2014/main" id="{866F1E94-745C-4AD4-8808-437863F71DF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54" name="_x0000_t202" hidden="1">
          <a:extLst>
            <a:ext uri="{FF2B5EF4-FFF2-40B4-BE49-F238E27FC236}">
              <a16:creationId xmlns:a16="http://schemas.microsoft.com/office/drawing/2014/main" id="{7B1B9429-F2E7-4C68-AF4E-395E9F0F6D0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52" name="_x0000_t202" hidden="1">
          <a:extLst>
            <a:ext uri="{FF2B5EF4-FFF2-40B4-BE49-F238E27FC236}">
              <a16:creationId xmlns:a16="http://schemas.microsoft.com/office/drawing/2014/main" id="{5CCB1719-F3B6-4B0D-9731-55EE6D3B39D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50" name="_x0000_t202" hidden="1">
          <a:extLst>
            <a:ext uri="{FF2B5EF4-FFF2-40B4-BE49-F238E27FC236}">
              <a16:creationId xmlns:a16="http://schemas.microsoft.com/office/drawing/2014/main" id="{8CADF6FC-3903-4262-87D5-053B3DC6181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48" name="_x0000_t202" hidden="1">
          <a:extLst>
            <a:ext uri="{FF2B5EF4-FFF2-40B4-BE49-F238E27FC236}">
              <a16:creationId xmlns:a16="http://schemas.microsoft.com/office/drawing/2014/main" id="{FF5BEA01-03A3-476C-9C86-4CE4652E935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46" name="_x0000_t202" hidden="1">
          <a:extLst>
            <a:ext uri="{FF2B5EF4-FFF2-40B4-BE49-F238E27FC236}">
              <a16:creationId xmlns:a16="http://schemas.microsoft.com/office/drawing/2014/main" id="{589E89C2-D2F3-4FE6-8E5D-5678CE41518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44" name="_x0000_t202" hidden="1">
          <a:extLst>
            <a:ext uri="{FF2B5EF4-FFF2-40B4-BE49-F238E27FC236}">
              <a16:creationId xmlns:a16="http://schemas.microsoft.com/office/drawing/2014/main" id="{67A400D0-9EE5-4432-8F04-E147DB412A9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42" name="_x0000_t202" hidden="1">
          <a:extLst>
            <a:ext uri="{FF2B5EF4-FFF2-40B4-BE49-F238E27FC236}">
              <a16:creationId xmlns:a16="http://schemas.microsoft.com/office/drawing/2014/main" id="{0AA8865F-CD84-489F-B016-18CB75CDFA5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40" name="_x0000_t202" hidden="1">
          <a:extLst>
            <a:ext uri="{FF2B5EF4-FFF2-40B4-BE49-F238E27FC236}">
              <a16:creationId xmlns:a16="http://schemas.microsoft.com/office/drawing/2014/main" id="{690782AF-68A5-447C-9ED7-35AB0533420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38" name="_x0000_t202" hidden="1">
          <a:extLst>
            <a:ext uri="{FF2B5EF4-FFF2-40B4-BE49-F238E27FC236}">
              <a16:creationId xmlns:a16="http://schemas.microsoft.com/office/drawing/2014/main" id="{EE17FB93-920F-45AE-9A9B-56502D8BE3D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36" name="_x0000_t202" hidden="1">
          <a:extLst>
            <a:ext uri="{FF2B5EF4-FFF2-40B4-BE49-F238E27FC236}">
              <a16:creationId xmlns:a16="http://schemas.microsoft.com/office/drawing/2014/main" id="{A947B82A-BCD8-4220-9581-58B50F8290D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34" name="_x0000_t202" hidden="1">
          <a:extLst>
            <a:ext uri="{FF2B5EF4-FFF2-40B4-BE49-F238E27FC236}">
              <a16:creationId xmlns:a16="http://schemas.microsoft.com/office/drawing/2014/main" id="{CBF88DFB-51ED-4B1B-801F-F02C908700A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32" name="_x0000_t202" hidden="1">
          <a:extLst>
            <a:ext uri="{FF2B5EF4-FFF2-40B4-BE49-F238E27FC236}">
              <a16:creationId xmlns:a16="http://schemas.microsoft.com/office/drawing/2014/main" id="{E450495E-204E-4CCB-8C70-B89ECAE3D72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30" name="_x0000_t202" hidden="1">
          <a:extLst>
            <a:ext uri="{FF2B5EF4-FFF2-40B4-BE49-F238E27FC236}">
              <a16:creationId xmlns:a16="http://schemas.microsoft.com/office/drawing/2014/main" id="{21EB033C-530D-46A6-9B2D-A4D2BB08FFC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28" name="_x0000_t202" hidden="1">
          <a:extLst>
            <a:ext uri="{FF2B5EF4-FFF2-40B4-BE49-F238E27FC236}">
              <a16:creationId xmlns:a16="http://schemas.microsoft.com/office/drawing/2014/main" id="{DCACAE1A-864E-4E50-8876-6900D16C02D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26" name="_x0000_t202" hidden="1">
          <a:extLst>
            <a:ext uri="{FF2B5EF4-FFF2-40B4-BE49-F238E27FC236}">
              <a16:creationId xmlns:a16="http://schemas.microsoft.com/office/drawing/2014/main" id="{37AD2AF4-12C1-4A9A-86DF-5D6958393D8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2" name="AutoShape 116">
          <a:extLst>
            <a:ext uri="{FF2B5EF4-FFF2-40B4-BE49-F238E27FC236}">
              <a16:creationId xmlns:a16="http://schemas.microsoft.com/office/drawing/2014/main" id="{87DC7EE1-FA59-45C9-9BCF-2A3FEECA2EC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3" name="AutoShape 114">
          <a:extLst>
            <a:ext uri="{FF2B5EF4-FFF2-40B4-BE49-F238E27FC236}">
              <a16:creationId xmlns:a16="http://schemas.microsoft.com/office/drawing/2014/main" id="{4CEDAAF0-2CE5-4BF6-BA01-D3C69E0F1E1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4" name="AutoShape 112">
          <a:extLst>
            <a:ext uri="{FF2B5EF4-FFF2-40B4-BE49-F238E27FC236}">
              <a16:creationId xmlns:a16="http://schemas.microsoft.com/office/drawing/2014/main" id="{5B86A87B-3770-423A-999B-8C5FDF86771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5" name="AutoShape 110">
          <a:extLst>
            <a:ext uri="{FF2B5EF4-FFF2-40B4-BE49-F238E27FC236}">
              <a16:creationId xmlns:a16="http://schemas.microsoft.com/office/drawing/2014/main" id="{8F3FCFD1-946B-40B3-9DA4-4E5DD65D40D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6" name="AutoShape 108">
          <a:extLst>
            <a:ext uri="{FF2B5EF4-FFF2-40B4-BE49-F238E27FC236}">
              <a16:creationId xmlns:a16="http://schemas.microsoft.com/office/drawing/2014/main" id="{6CC83170-483A-43F0-B3FB-BB3955ACD8B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7" name="AutoShape 106">
          <a:extLst>
            <a:ext uri="{FF2B5EF4-FFF2-40B4-BE49-F238E27FC236}">
              <a16:creationId xmlns:a16="http://schemas.microsoft.com/office/drawing/2014/main" id="{8E18CC01-1514-4CDB-81A7-6807AD35C2C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8" name="AutoShape 104">
          <a:extLst>
            <a:ext uri="{FF2B5EF4-FFF2-40B4-BE49-F238E27FC236}">
              <a16:creationId xmlns:a16="http://schemas.microsoft.com/office/drawing/2014/main" id="{CAE61D0B-FC17-49C5-BF67-30F88ABDB60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9" name="AutoShape 102">
          <a:extLst>
            <a:ext uri="{FF2B5EF4-FFF2-40B4-BE49-F238E27FC236}">
              <a16:creationId xmlns:a16="http://schemas.microsoft.com/office/drawing/2014/main" id="{DB0D54F9-7E5F-457B-88A5-A63CBB0BF2E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" name="AutoShape 100">
          <a:extLst>
            <a:ext uri="{FF2B5EF4-FFF2-40B4-BE49-F238E27FC236}">
              <a16:creationId xmlns:a16="http://schemas.microsoft.com/office/drawing/2014/main" id="{19E04603-C293-4682-8121-C807CF6B8C3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" name="AutoShape 98">
          <a:extLst>
            <a:ext uri="{FF2B5EF4-FFF2-40B4-BE49-F238E27FC236}">
              <a16:creationId xmlns:a16="http://schemas.microsoft.com/office/drawing/2014/main" id="{2508180B-66B5-45A6-9444-84A4403644D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2" name="AutoShape 96">
          <a:extLst>
            <a:ext uri="{FF2B5EF4-FFF2-40B4-BE49-F238E27FC236}">
              <a16:creationId xmlns:a16="http://schemas.microsoft.com/office/drawing/2014/main" id="{B933FD8B-2E9F-4CB9-9A27-45E776DE19E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3" name="AutoShape 94">
          <a:extLst>
            <a:ext uri="{FF2B5EF4-FFF2-40B4-BE49-F238E27FC236}">
              <a16:creationId xmlns:a16="http://schemas.microsoft.com/office/drawing/2014/main" id="{BFF4599F-2C91-4051-A784-6720543B6E7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4" name="AutoShape 92">
          <a:extLst>
            <a:ext uri="{FF2B5EF4-FFF2-40B4-BE49-F238E27FC236}">
              <a16:creationId xmlns:a16="http://schemas.microsoft.com/office/drawing/2014/main" id="{18449AC2-30AB-41A4-B70A-F08BB5CBB7D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5" name="AutoShape 90">
          <a:extLst>
            <a:ext uri="{FF2B5EF4-FFF2-40B4-BE49-F238E27FC236}">
              <a16:creationId xmlns:a16="http://schemas.microsoft.com/office/drawing/2014/main" id="{C4A89018-6A47-4A86-8C72-D74EB26AAE7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6" name="AutoShape 88">
          <a:extLst>
            <a:ext uri="{FF2B5EF4-FFF2-40B4-BE49-F238E27FC236}">
              <a16:creationId xmlns:a16="http://schemas.microsoft.com/office/drawing/2014/main" id="{49CE470B-A1B9-493F-87D1-97EDD0E10EC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7" name="AutoShape 86">
          <a:extLst>
            <a:ext uri="{FF2B5EF4-FFF2-40B4-BE49-F238E27FC236}">
              <a16:creationId xmlns:a16="http://schemas.microsoft.com/office/drawing/2014/main" id="{9EECF61F-CCD3-4B54-AFA0-3A834AB6C1D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8" name="AutoShape 84">
          <a:extLst>
            <a:ext uri="{FF2B5EF4-FFF2-40B4-BE49-F238E27FC236}">
              <a16:creationId xmlns:a16="http://schemas.microsoft.com/office/drawing/2014/main" id="{A530A345-2C76-441A-9748-D41F453237F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9" name="AutoShape 82">
          <a:extLst>
            <a:ext uri="{FF2B5EF4-FFF2-40B4-BE49-F238E27FC236}">
              <a16:creationId xmlns:a16="http://schemas.microsoft.com/office/drawing/2014/main" id="{272BE6D8-5FAC-446B-9E3B-15649892D77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20" name="AutoShape 80">
          <a:extLst>
            <a:ext uri="{FF2B5EF4-FFF2-40B4-BE49-F238E27FC236}">
              <a16:creationId xmlns:a16="http://schemas.microsoft.com/office/drawing/2014/main" id="{5CD06CCF-A2CC-4B52-BD28-C0D83A6634C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21" name="AutoShape 78">
          <a:extLst>
            <a:ext uri="{FF2B5EF4-FFF2-40B4-BE49-F238E27FC236}">
              <a16:creationId xmlns:a16="http://schemas.microsoft.com/office/drawing/2014/main" id="{1620D886-727A-413C-9CE7-6EB855D2774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22" name="AutoShape 76">
          <a:extLst>
            <a:ext uri="{FF2B5EF4-FFF2-40B4-BE49-F238E27FC236}">
              <a16:creationId xmlns:a16="http://schemas.microsoft.com/office/drawing/2014/main" id="{91121FB1-A5CE-43BF-AE92-93E5E51A9C9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23" name="AutoShape 74">
          <a:extLst>
            <a:ext uri="{FF2B5EF4-FFF2-40B4-BE49-F238E27FC236}">
              <a16:creationId xmlns:a16="http://schemas.microsoft.com/office/drawing/2014/main" id="{5C96FC04-A326-4B40-A291-70465101034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24" name="AutoShape 72">
          <a:extLst>
            <a:ext uri="{FF2B5EF4-FFF2-40B4-BE49-F238E27FC236}">
              <a16:creationId xmlns:a16="http://schemas.microsoft.com/office/drawing/2014/main" id="{F4CB325E-A24C-463C-8E26-09FC21C0BFA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25" name="AutoShape 70">
          <a:extLst>
            <a:ext uri="{FF2B5EF4-FFF2-40B4-BE49-F238E27FC236}">
              <a16:creationId xmlns:a16="http://schemas.microsoft.com/office/drawing/2014/main" id="{8720D38E-FB7B-41C3-B30D-96E4388B261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26" name="AutoShape 68">
          <a:extLst>
            <a:ext uri="{FF2B5EF4-FFF2-40B4-BE49-F238E27FC236}">
              <a16:creationId xmlns:a16="http://schemas.microsoft.com/office/drawing/2014/main" id="{2A04BD37-834B-4973-83B9-B71939E63F7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27" name="AutoShape 66">
          <a:extLst>
            <a:ext uri="{FF2B5EF4-FFF2-40B4-BE49-F238E27FC236}">
              <a16:creationId xmlns:a16="http://schemas.microsoft.com/office/drawing/2014/main" id="{BCF5869E-3484-4842-B7DF-E2C72EA63FC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28" name="AutoShape 64">
          <a:extLst>
            <a:ext uri="{FF2B5EF4-FFF2-40B4-BE49-F238E27FC236}">
              <a16:creationId xmlns:a16="http://schemas.microsoft.com/office/drawing/2014/main" id="{4F125CF1-53C7-4D56-BA44-E53EE7EBB46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29" name="AutoShape 62">
          <a:extLst>
            <a:ext uri="{FF2B5EF4-FFF2-40B4-BE49-F238E27FC236}">
              <a16:creationId xmlns:a16="http://schemas.microsoft.com/office/drawing/2014/main" id="{96909013-262C-4EAE-9A00-D403D7891B8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30" name="AutoShape 60">
          <a:extLst>
            <a:ext uri="{FF2B5EF4-FFF2-40B4-BE49-F238E27FC236}">
              <a16:creationId xmlns:a16="http://schemas.microsoft.com/office/drawing/2014/main" id="{BBFCED18-9925-44D3-8B22-0F8A97915D8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31" name="AutoShape 58">
          <a:extLst>
            <a:ext uri="{FF2B5EF4-FFF2-40B4-BE49-F238E27FC236}">
              <a16:creationId xmlns:a16="http://schemas.microsoft.com/office/drawing/2014/main" id="{8A47B300-5023-4434-8BFF-8618C5E96F4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21" name="AutoShape 56">
          <a:extLst>
            <a:ext uri="{FF2B5EF4-FFF2-40B4-BE49-F238E27FC236}">
              <a16:creationId xmlns:a16="http://schemas.microsoft.com/office/drawing/2014/main" id="{24BB5910-2EF3-47C6-A1A5-D91113B2799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23" name="AutoShape 54">
          <a:extLst>
            <a:ext uri="{FF2B5EF4-FFF2-40B4-BE49-F238E27FC236}">
              <a16:creationId xmlns:a16="http://schemas.microsoft.com/office/drawing/2014/main" id="{5AB5B1FC-0FF9-4BFB-AD93-D51574F8D29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25" name="AutoShape 52">
          <a:extLst>
            <a:ext uri="{FF2B5EF4-FFF2-40B4-BE49-F238E27FC236}">
              <a16:creationId xmlns:a16="http://schemas.microsoft.com/office/drawing/2014/main" id="{BBA78EAC-C7BD-43FF-9804-9A0E674D5D9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27" name="AutoShape 50">
          <a:extLst>
            <a:ext uri="{FF2B5EF4-FFF2-40B4-BE49-F238E27FC236}">
              <a16:creationId xmlns:a16="http://schemas.microsoft.com/office/drawing/2014/main" id="{7E18B2D9-69D9-4787-9D9E-DD5422043BD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29" name="AutoShape 48">
          <a:extLst>
            <a:ext uri="{FF2B5EF4-FFF2-40B4-BE49-F238E27FC236}">
              <a16:creationId xmlns:a16="http://schemas.microsoft.com/office/drawing/2014/main" id="{2340B77F-41AF-4FA3-9DE9-AADD3A99A5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31" name="AutoShape 46">
          <a:extLst>
            <a:ext uri="{FF2B5EF4-FFF2-40B4-BE49-F238E27FC236}">
              <a16:creationId xmlns:a16="http://schemas.microsoft.com/office/drawing/2014/main" id="{B0F612E0-9B26-4A88-999E-72CE1F8C1D2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33" name="AutoShape 44">
          <a:extLst>
            <a:ext uri="{FF2B5EF4-FFF2-40B4-BE49-F238E27FC236}">
              <a16:creationId xmlns:a16="http://schemas.microsoft.com/office/drawing/2014/main" id="{9C7F0A9C-C09E-451C-9CA4-F48975665BF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35" name="AutoShape 42">
          <a:extLst>
            <a:ext uri="{FF2B5EF4-FFF2-40B4-BE49-F238E27FC236}">
              <a16:creationId xmlns:a16="http://schemas.microsoft.com/office/drawing/2014/main" id="{8E578023-3EC6-417C-BAAC-657E35F7C37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37" name="AutoShape 40">
          <a:extLst>
            <a:ext uri="{FF2B5EF4-FFF2-40B4-BE49-F238E27FC236}">
              <a16:creationId xmlns:a16="http://schemas.microsoft.com/office/drawing/2014/main" id="{016DC042-1621-4873-8B99-8106E2186F0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39" name="AutoShape 38">
          <a:extLst>
            <a:ext uri="{FF2B5EF4-FFF2-40B4-BE49-F238E27FC236}">
              <a16:creationId xmlns:a16="http://schemas.microsoft.com/office/drawing/2014/main" id="{9C9D7A11-F600-4014-854E-EF41D8D3FAA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41" name="AutoShape 36">
          <a:extLst>
            <a:ext uri="{FF2B5EF4-FFF2-40B4-BE49-F238E27FC236}">
              <a16:creationId xmlns:a16="http://schemas.microsoft.com/office/drawing/2014/main" id="{92917614-67B9-4354-B12D-D1EAEB299D5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42" name="AutoShape 34">
          <a:extLst>
            <a:ext uri="{FF2B5EF4-FFF2-40B4-BE49-F238E27FC236}">
              <a16:creationId xmlns:a16="http://schemas.microsoft.com/office/drawing/2014/main" id="{56EA9C84-5A91-40D4-A68D-1AB03EF774E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43" name="AutoShape 32">
          <a:extLst>
            <a:ext uri="{FF2B5EF4-FFF2-40B4-BE49-F238E27FC236}">
              <a16:creationId xmlns:a16="http://schemas.microsoft.com/office/drawing/2014/main" id="{00FF31B4-8DED-4C6A-82A3-92172879B63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44" name="AutoShape 30">
          <a:extLst>
            <a:ext uri="{FF2B5EF4-FFF2-40B4-BE49-F238E27FC236}">
              <a16:creationId xmlns:a16="http://schemas.microsoft.com/office/drawing/2014/main" id="{EC8131C8-02F3-43B6-9B4F-5C455B140F8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45" name="AutoShape 28">
          <a:extLst>
            <a:ext uri="{FF2B5EF4-FFF2-40B4-BE49-F238E27FC236}">
              <a16:creationId xmlns:a16="http://schemas.microsoft.com/office/drawing/2014/main" id="{D85A5808-D7B5-4D82-83B6-B15CB2E7459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46" name="AutoShape 26">
          <a:extLst>
            <a:ext uri="{FF2B5EF4-FFF2-40B4-BE49-F238E27FC236}">
              <a16:creationId xmlns:a16="http://schemas.microsoft.com/office/drawing/2014/main" id="{AEB0BAE4-B9FE-45B6-87FB-0126F5DBFA0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47" name="AutoShape 24">
          <a:extLst>
            <a:ext uri="{FF2B5EF4-FFF2-40B4-BE49-F238E27FC236}">
              <a16:creationId xmlns:a16="http://schemas.microsoft.com/office/drawing/2014/main" id="{4BE3D17B-BE63-47B4-818B-EECE083B777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48" name="AutoShape 22">
          <a:extLst>
            <a:ext uri="{FF2B5EF4-FFF2-40B4-BE49-F238E27FC236}">
              <a16:creationId xmlns:a16="http://schemas.microsoft.com/office/drawing/2014/main" id="{39D3D299-1A54-4BEC-90B3-17EF3D65915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49" name="AutoShape 20">
          <a:extLst>
            <a:ext uri="{FF2B5EF4-FFF2-40B4-BE49-F238E27FC236}">
              <a16:creationId xmlns:a16="http://schemas.microsoft.com/office/drawing/2014/main" id="{9E89F9D9-9B9C-4284-AAC9-399781F8EDD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50" name="AutoShape 18">
          <a:extLst>
            <a:ext uri="{FF2B5EF4-FFF2-40B4-BE49-F238E27FC236}">
              <a16:creationId xmlns:a16="http://schemas.microsoft.com/office/drawing/2014/main" id="{65AADC8A-52E4-4216-9A8B-AD541743F4F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51" name="AutoShape 16">
          <a:extLst>
            <a:ext uri="{FF2B5EF4-FFF2-40B4-BE49-F238E27FC236}">
              <a16:creationId xmlns:a16="http://schemas.microsoft.com/office/drawing/2014/main" id="{7BBE1C4B-3F21-47DD-A66A-DB98783C434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24" name="AutoShape 14">
          <a:extLst>
            <a:ext uri="{FF2B5EF4-FFF2-40B4-BE49-F238E27FC236}">
              <a16:creationId xmlns:a16="http://schemas.microsoft.com/office/drawing/2014/main" id="{7B05EA60-E593-4581-8029-4956C65390B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25" name="AutoShape 12">
          <a:extLst>
            <a:ext uri="{FF2B5EF4-FFF2-40B4-BE49-F238E27FC236}">
              <a16:creationId xmlns:a16="http://schemas.microsoft.com/office/drawing/2014/main" id="{1A67EEE9-CEAB-4581-B5C3-6CFEC166662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27" name="AutoShape 10">
          <a:extLst>
            <a:ext uri="{FF2B5EF4-FFF2-40B4-BE49-F238E27FC236}">
              <a16:creationId xmlns:a16="http://schemas.microsoft.com/office/drawing/2014/main" id="{9226B6A8-4A68-40FA-ADB5-B9604B08663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29" name="AutoShape 8">
          <a:extLst>
            <a:ext uri="{FF2B5EF4-FFF2-40B4-BE49-F238E27FC236}">
              <a16:creationId xmlns:a16="http://schemas.microsoft.com/office/drawing/2014/main" id="{A63B5EE6-C96C-4AD1-8AFE-E9CF97FFE84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31" name="AutoShape 6">
          <a:extLst>
            <a:ext uri="{FF2B5EF4-FFF2-40B4-BE49-F238E27FC236}">
              <a16:creationId xmlns:a16="http://schemas.microsoft.com/office/drawing/2014/main" id="{BFCD17F7-E71B-424B-93C8-34E8A85489E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33" name="AutoShape 4">
          <a:extLst>
            <a:ext uri="{FF2B5EF4-FFF2-40B4-BE49-F238E27FC236}">
              <a16:creationId xmlns:a16="http://schemas.microsoft.com/office/drawing/2014/main" id="{31881D09-143F-4068-B05B-2E01193AD84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35" name="AutoShape 2">
          <a:extLst>
            <a:ext uri="{FF2B5EF4-FFF2-40B4-BE49-F238E27FC236}">
              <a16:creationId xmlns:a16="http://schemas.microsoft.com/office/drawing/2014/main" id="{FE437A76-E595-4DA1-AD0F-9A505F8AFB8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37" name="AutoShape 116">
          <a:extLst>
            <a:ext uri="{FF2B5EF4-FFF2-40B4-BE49-F238E27FC236}">
              <a16:creationId xmlns:a16="http://schemas.microsoft.com/office/drawing/2014/main" id="{1243D8EE-464B-48BB-BA8E-489D8FD7D92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39" name="AutoShape 114">
          <a:extLst>
            <a:ext uri="{FF2B5EF4-FFF2-40B4-BE49-F238E27FC236}">
              <a16:creationId xmlns:a16="http://schemas.microsoft.com/office/drawing/2014/main" id="{4C906478-0004-48DA-97C6-A7B4BF3D846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41" name="AutoShape 112">
          <a:extLst>
            <a:ext uri="{FF2B5EF4-FFF2-40B4-BE49-F238E27FC236}">
              <a16:creationId xmlns:a16="http://schemas.microsoft.com/office/drawing/2014/main" id="{C9D82D81-885C-4CA0-A536-90B4FB1B176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43" name="AutoShape 110">
          <a:extLst>
            <a:ext uri="{FF2B5EF4-FFF2-40B4-BE49-F238E27FC236}">
              <a16:creationId xmlns:a16="http://schemas.microsoft.com/office/drawing/2014/main" id="{93977D3A-F52B-4BB6-A88D-2B9DA930C28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45" name="AutoShape 108">
          <a:extLst>
            <a:ext uri="{FF2B5EF4-FFF2-40B4-BE49-F238E27FC236}">
              <a16:creationId xmlns:a16="http://schemas.microsoft.com/office/drawing/2014/main" id="{E1C91431-3F99-4F0C-ACC1-7773B427B73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47" name="AutoShape 106">
          <a:extLst>
            <a:ext uri="{FF2B5EF4-FFF2-40B4-BE49-F238E27FC236}">
              <a16:creationId xmlns:a16="http://schemas.microsoft.com/office/drawing/2014/main" id="{05528511-0443-44DF-998A-D238CE2DAEA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49" name="AutoShape 104">
          <a:extLst>
            <a:ext uri="{FF2B5EF4-FFF2-40B4-BE49-F238E27FC236}">
              <a16:creationId xmlns:a16="http://schemas.microsoft.com/office/drawing/2014/main" id="{8EA21020-E049-463C-93D7-AC248023989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51" name="AutoShape 102">
          <a:extLst>
            <a:ext uri="{FF2B5EF4-FFF2-40B4-BE49-F238E27FC236}">
              <a16:creationId xmlns:a16="http://schemas.microsoft.com/office/drawing/2014/main" id="{18CCE393-8F3E-4405-A430-15CE75AF305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53" name="AutoShape 100">
          <a:extLst>
            <a:ext uri="{FF2B5EF4-FFF2-40B4-BE49-F238E27FC236}">
              <a16:creationId xmlns:a16="http://schemas.microsoft.com/office/drawing/2014/main" id="{2B152387-DF43-4864-AEC8-C6D33B789C6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55" name="AutoShape 98">
          <a:extLst>
            <a:ext uri="{FF2B5EF4-FFF2-40B4-BE49-F238E27FC236}">
              <a16:creationId xmlns:a16="http://schemas.microsoft.com/office/drawing/2014/main" id="{550EE9BE-930B-4599-AC25-A69AD31BB77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57" name="AutoShape 96">
          <a:extLst>
            <a:ext uri="{FF2B5EF4-FFF2-40B4-BE49-F238E27FC236}">
              <a16:creationId xmlns:a16="http://schemas.microsoft.com/office/drawing/2014/main" id="{BE68C6EE-5242-4610-B717-1BA5B20D697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59" name="AutoShape 94">
          <a:extLst>
            <a:ext uri="{FF2B5EF4-FFF2-40B4-BE49-F238E27FC236}">
              <a16:creationId xmlns:a16="http://schemas.microsoft.com/office/drawing/2014/main" id="{0AFE3B8A-E017-4360-BE5B-BD9BBD6FB87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61" name="AutoShape 92">
          <a:extLst>
            <a:ext uri="{FF2B5EF4-FFF2-40B4-BE49-F238E27FC236}">
              <a16:creationId xmlns:a16="http://schemas.microsoft.com/office/drawing/2014/main" id="{A6E0FC74-BAF0-4600-BAE9-D08C0D070BA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63" name="AutoShape 90">
          <a:extLst>
            <a:ext uri="{FF2B5EF4-FFF2-40B4-BE49-F238E27FC236}">
              <a16:creationId xmlns:a16="http://schemas.microsoft.com/office/drawing/2014/main" id="{FECD8728-EE1F-40EE-A5A2-3EB3B226045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65" name="AutoShape 88">
          <a:extLst>
            <a:ext uri="{FF2B5EF4-FFF2-40B4-BE49-F238E27FC236}">
              <a16:creationId xmlns:a16="http://schemas.microsoft.com/office/drawing/2014/main" id="{17E1A345-4580-478E-9526-059EBDCE349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67" name="AutoShape 86">
          <a:extLst>
            <a:ext uri="{FF2B5EF4-FFF2-40B4-BE49-F238E27FC236}">
              <a16:creationId xmlns:a16="http://schemas.microsoft.com/office/drawing/2014/main" id="{A76115C8-874B-4461-B970-B71F574D62F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69" name="AutoShape 84">
          <a:extLst>
            <a:ext uri="{FF2B5EF4-FFF2-40B4-BE49-F238E27FC236}">
              <a16:creationId xmlns:a16="http://schemas.microsoft.com/office/drawing/2014/main" id="{86FACB52-0D3E-470B-9989-17B3CDA7F26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71" name="AutoShape 82">
          <a:extLst>
            <a:ext uri="{FF2B5EF4-FFF2-40B4-BE49-F238E27FC236}">
              <a16:creationId xmlns:a16="http://schemas.microsoft.com/office/drawing/2014/main" id="{3CAEDBEC-B832-4CDB-8B34-76EFA9E2CC1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73" name="AutoShape 80">
          <a:extLst>
            <a:ext uri="{FF2B5EF4-FFF2-40B4-BE49-F238E27FC236}">
              <a16:creationId xmlns:a16="http://schemas.microsoft.com/office/drawing/2014/main" id="{18B6F63F-E360-4ED9-B7A2-8607DC2999E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75" name="AutoShape 78">
          <a:extLst>
            <a:ext uri="{FF2B5EF4-FFF2-40B4-BE49-F238E27FC236}">
              <a16:creationId xmlns:a16="http://schemas.microsoft.com/office/drawing/2014/main" id="{BF6CA90D-4A08-433C-AB5D-5B29EFFE1F7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77" name="AutoShape 76">
          <a:extLst>
            <a:ext uri="{FF2B5EF4-FFF2-40B4-BE49-F238E27FC236}">
              <a16:creationId xmlns:a16="http://schemas.microsoft.com/office/drawing/2014/main" id="{B154A180-2482-4E3C-A4F4-82E49FD0181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79" name="AutoShape 74">
          <a:extLst>
            <a:ext uri="{FF2B5EF4-FFF2-40B4-BE49-F238E27FC236}">
              <a16:creationId xmlns:a16="http://schemas.microsoft.com/office/drawing/2014/main" id="{8A3CEC66-B603-4140-B69A-1528397B041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81" name="AutoShape 72">
          <a:extLst>
            <a:ext uri="{FF2B5EF4-FFF2-40B4-BE49-F238E27FC236}">
              <a16:creationId xmlns:a16="http://schemas.microsoft.com/office/drawing/2014/main" id="{2C18D09E-1A2B-49D6-B40E-FF14F636493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83" name="AutoShape 70">
          <a:extLst>
            <a:ext uri="{FF2B5EF4-FFF2-40B4-BE49-F238E27FC236}">
              <a16:creationId xmlns:a16="http://schemas.microsoft.com/office/drawing/2014/main" id="{C51DD044-4056-4F88-AF49-E428D65EB45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85" name="AutoShape 68">
          <a:extLst>
            <a:ext uri="{FF2B5EF4-FFF2-40B4-BE49-F238E27FC236}">
              <a16:creationId xmlns:a16="http://schemas.microsoft.com/office/drawing/2014/main" id="{AD85A077-1B7C-48B8-85FE-C9D4E5DE8FA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87" name="AutoShape 66">
          <a:extLst>
            <a:ext uri="{FF2B5EF4-FFF2-40B4-BE49-F238E27FC236}">
              <a16:creationId xmlns:a16="http://schemas.microsoft.com/office/drawing/2014/main" id="{24ED8D27-FED6-4E8F-8D55-5158B5FF97A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89" name="AutoShape 64">
          <a:extLst>
            <a:ext uri="{FF2B5EF4-FFF2-40B4-BE49-F238E27FC236}">
              <a16:creationId xmlns:a16="http://schemas.microsoft.com/office/drawing/2014/main" id="{40E5C66D-5CBD-43F9-A79D-1993BE98E16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91" name="AutoShape 62">
          <a:extLst>
            <a:ext uri="{FF2B5EF4-FFF2-40B4-BE49-F238E27FC236}">
              <a16:creationId xmlns:a16="http://schemas.microsoft.com/office/drawing/2014/main" id="{DD93BDAD-9193-49CE-8074-CEC5A693E79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93" name="AutoShape 60">
          <a:extLst>
            <a:ext uri="{FF2B5EF4-FFF2-40B4-BE49-F238E27FC236}">
              <a16:creationId xmlns:a16="http://schemas.microsoft.com/office/drawing/2014/main" id="{2FBDF673-D9B2-4893-B03D-E5A5E6B13CD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95" name="AutoShape 58">
          <a:extLst>
            <a:ext uri="{FF2B5EF4-FFF2-40B4-BE49-F238E27FC236}">
              <a16:creationId xmlns:a16="http://schemas.microsoft.com/office/drawing/2014/main" id="{85B1796D-D4EE-460A-ACCC-C04B8ED6EC0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97" name="AutoShape 56">
          <a:extLst>
            <a:ext uri="{FF2B5EF4-FFF2-40B4-BE49-F238E27FC236}">
              <a16:creationId xmlns:a16="http://schemas.microsoft.com/office/drawing/2014/main" id="{AAF95AF7-29E6-48E6-B4C9-B52749D275D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099" name="AutoShape 54">
          <a:extLst>
            <a:ext uri="{FF2B5EF4-FFF2-40B4-BE49-F238E27FC236}">
              <a16:creationId xmlns:a16="http://schemas.microsoft.com/office/drawing/2014/main" id="{94E3EB94-8454-4862-9EFA-FAF0DD508B8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01" name="AutoShape 52">
          <a:extLst>
            <a:ext uri="{FF2B5EF4-FFF2-40B4-BE49-F238E27FC236}">
              <a16:creationId xmlns:a16="http://schemas.microsoft.com/office/drawing/2014/main" id="{7D160A15-AEEF-4347-B3FD-E4EFA449D16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03" name="AutoShape 50">
          <a:extLst>
            <a:ext uri="{FF2B5EF4-FFF2-40B4-BE49-F238E27FC236}">
              <a16:creationId xmlns:a16="http://schemas.microsoft.com/office/drawing/2014/main" id="{7425C749-A2B8-44D8-9F45-96EEADA5E55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05" name="AutoShape 48">
          <a:extLst>
            <a:ext uri="{FF2B5EF4-FFF2-40B4-BE49-F238E27FC236}">
              <a16:creationId xmlns:a16="http://schemas.microsoft.com/office/drawing/2014/main" id="{8BFA91D6-9CEE-494D-8204-045A6396D72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07" name="AutoShape 46">
          <a:extLst>
            <a:ext uri="{FF2B5EF4-FFF2-40B4-BE49-F238E27FC236}">
              <a16:creationId xmlns:a16="http://schemas.microsoft.com/office/drawing/2014/main" id="{B9814ADF-4EBD-40B8-BEE6-821A32F04EE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09" name="AutoShape 44">
          <a:extLst>
            <a:ext uri="{FF2B5EF4-FFF2-40B4-BE49-F238E27FC236}">
              <a16:creationId xmlns:a16="http://schemas.microsoft.com/office/drawing/2014/main" id="{2A4CAD51-9AAB-4638-A84F-21339F2A144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11" name="AutoShape 42">
          <a:extLst>
            <a:ext uri="{FF2B5EF4-FFF2-40B4-BE49-F238E27FC236}">
              <a16:creationId xmlns:a16="http://schemas.microsoft.com/office/drawing/2014/main" id="{24E2E77C-36BB-4B5C-9DE6-2B2CA7B06DF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13" name="AutoShape 40">
          <a:extLst>
            <a:ext uri="{FF2B5EF4-FFF2-40B4-BE49-F238E27FC236}">
              <a16:creationId xmlns:a16="http://schemas.microsoft.com/office/drawing/2014/main" id="{95E4D30C-3968-4481-B37C-5BE259A4E91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15" name="AutoShape 38">
          <a:extLst>
            <a:ext uri="{FF2B5EF4-FFF2-40B4-BE49-F238E27FC236}">
              <a16:creationId xmlns:a16="http://schemas.microsoft.com/office/drawing/2014/main" id="{4D6CF0EF-9DA8-40F7-BF53-7980DE173C9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17" name="AutoShape 36">
          <a:extLst>
            <a:ext uri="{FF2B5EF4-FFF2-40B4-BE49-F238E27FC236}">
              <a16:creationId xmlns:a16="http://schemas.microsoft.com/office/drawing/2014/main" id="{0EB277DD-28CC-4CD8-A586-22C7C474D23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19" name="AutoShape 34">
          <a:extLst>
            <a:ext uri="{FF2B5EF4-FFF2-40B4-BE49-F238E27FC236}">
              <a16:creationId xmlns:a16="http://schemas.microsoft.com/office/drawing/2014/main" id="{FE04D2D4-FD38-4013-9C13-8B2380D8FCD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52" name="AutoShape 32">
          <a:extLst>
            <a:ext uri="{FF2B5EF4-FFF2-40B4-BE49-F238E27FC236}">
              <a16:creationId xmlns:a16="http://schemas.microsoft.com/office/drawing/2014/main" id="{2210D679-980B-4400-8892-11E69D8664B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53" name="AutoShape 30">
          <a:extLst>
            <a:ext uri="{FF2B5EF4-FFF2-40B4-BE49-F238E27FC236}">
              <a16:creationId xmlns:a16="http://schemas.microsoft.com/office/drawing/2014/main" id="{C5DFFD94-79AE-4A34-965E-EEFCA8EB240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54" name="AutoShape 28">
          <a:extLst>
            <a:ext uri="{FF2B5EF4-FFF2-40B4-BE49-F238E27FC236}">
              <a16:creationId xmlns:a16="http://schemas.microsoft.com/office/drawing/2014/main" id="{8E41D7A5-D8F3-4856-901B-71287916D50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55" name="AutoShape 26">
          <a:extLst>
            <a:ext uri="{FF2B5EF4-FFF2-40B4-BE49-F238E27FC236}">
              <a16:creationId xmlns:a16="http://schemas.microsoft.com/office/drawing/2014/main" id="{CE486487-85AE-4515-9ECC-9580DD7DC33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56" name="AutoShape 24">
          <a:extLst>
            <a:ext uri="{FF2B5EF4-FFF2-40B4-BE49-F238E27FC236}">
              <a16:creationId xmlns:a16="http://schemas.microsoft.com/office/drawing/2014/main" id="{37FB85C2-FF44-4886-ABE0-EAC0C9A6ECB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57" name="AutoShape 22">
          <a:extLst>
            <a:ext uri="{FF2B5EF4-FFF2-40B4-BE49-F238E27FC236}">
              <a16:creationId xmlns:a16="http://schemas.microsoft.com/office/drawing/2014/main" id="{67450CC0-3A88-428B-99EF-F5CEA6A24D2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58" name="AutoShape 20">
          <a:extLst>
            <a:ext uri="{FF2B5EF4-FFF2-40B4-BE49-F238E27FC236}">
              <a16:creationId xmlns:a16="http://schemas.microsoft.com/office/drawing/2014/main" id="{07424F04-BB7F-4AE2-B243-35A3B004773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59" name="AutoShape 18">
          <a:extLst>
            <a:ext uri="{FF2B5EF4-FFF2-40B4-BE49-F238E27FC236}">
              <a16:creationId xmlns:a16="http://schemas.microsoft.com/office/drawing/2014/main" id="{FB60455E-65F1-4408-8EBC-CF2A387F051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60" name="AutoShape 16">
          <a:extLst>
            <a:ext uri="{FF2B5EF4-FFF2-40B4-BE49-F238E27FC236}">
              <a16:creationId xmlns:a16="http://schemas.microsoft.com/office/drawing/2014/main" id="{5A8CF375-6DD5-4900-AC2B-65D539269B9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61" name="AutoShape 14">
          <a:extLst>
            <a:ext uri="{FF2B5EF4-FFF2-40B4-BE49-F238E27FC236}">
              <a16:creationId xmlns:a16="http://schemas.microsoft.com/office/drawing/2014/main" id="{69071122-5001-4FD3-A63C-4328028F564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62" name="AutoShape 12">
          <a:extLst>
            <a:ext uri="{FF2B5EF4-FFF2-40B4-BE49-F238E27FC236}">
              <a16:creationId xmlns:a16="http://schemas.microsoft.com/office/drawing/2014/main" id="{D2A3BE46-3734-47B0-931A-C610C700FC1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63" name="AutoShape 10">
          <a:extLst>
            <a:ext uri="{FF2B5EF4-FFF2-40B4-BE49-F238E27FC236}">
              <a16:creationId xmlns:a16="http://schemas.microsoft.com/office/drawing/2014/main" id="{D545AEF9-68CE-4569-8FB1-B7BE1ED2985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64" name="AutoShape 8">
          <a:extLst>
            <a:ext uri="{FF2B5EF4-FFF2-40B4-BE49-F238E27FC236}">
              <a16:creationId xmlns:a16="http://schemas.microsoft.com/office/drawing/2014/main" id="{4CDDEEF7-19E2-4D00-9081-F4659CEBCF2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65" name="AutoShape 6">
          <a:extLst>
            <a:ext uri="{FF2B5EF4-FFF2-40B4-BE49-F238E27FC236}">
              <a16:creationId xmlns:a16="http://schemas.microsoft.com/office/drawing/2014/main" id="{5CCD3D03-ED45-48F6-9EED-064F0D26D19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66" name="AutoShape 4">
          <a:extLst>
            <a:ext uri="{FF2B5EF4-FFF2-40B4-BE49-F238E27FC236}">
              <a16:creationId xmlns:a16="http://schemas.microsoft.com/office/drawing/2014/main" id="{59DB292B-0E05-43D5-B584-6CC47EAA68E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67" name="AutoShape 2">
          <a:extLst>
            <a:ext uri="{FF2B5EF4-FFF2-40B4-BE49-F238E27FC236}">
              <a16:creationId xmlns:a16="http://schemas.microsoft.com/office/drawing/2014/main" id="{A37C9D83-DBCB-40D1-9258-5A0FA69DEFC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68" name="AutoShape 116">
          <a:extLst>
            <a:ext uri="{FF2B5EF4-FFF2-40B4-BE49-F238E27FC236}">
              <a16:creationId xmlns:a16="http://schemas.microsoft.com/office/drawing/2014/main" id="{F2AF2045-126E-4ECF-95AA-9F7A8E4E9FE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69" name="AutoShape 114">
          <a:extLst>
            <a:ext uri="{FF2B5EF4-FFF2-40B4-BE49-F238E27FC236}">
              <a16:creationId xmlns:a16="http://schemas.microsoft.com/office/drawing/2014/main" id="{364A0635-76D8-4BC3-A727-C193EC6D2A5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70" name="AutoShape 112">
          <a:extLst>
            <a:ext uri="{FF2B5EF4-FFF2-40B4-BE49-F238E27FC236}">
              <a16:creationId xmlns:a16="http://schemas.microsoft.com/office/drawing/2014/main" id="{2C1BA2E7-C18E-4524-A8A2-AE93319179A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71" name="AutoShape 110">
          <a:extLst>
            <a:ext uri="{FF2B5EF4-FFF2-40B4-BE49-F238E27FC236}">
              <a16:creationId xmlns:a16="http://schemas.microsoft.com/office/drawing/2014/main" id="{A7186C76-8275-49CC-B79A-AC9B45EAAEC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72" name="AutoShape 108">
          <a:extLst>
            <a:ext uri="{FF2B5EF4-FFF2-40B4-BE49-F238E27FC236}">
              <a16:creationId xmlns:a16="http://schemas.microsoft.com/office/drawing/2014/main" id="{98ECB4A7-3741-47A4-99CE-B9E8548E563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73" name="AutoShape 106">
          <a:extLst>
            <a:ext uri="{FF2B5EF4-FFF2-40B4-BE49-F238E27FC236}">
              <a16:creationId xmlns:a16="http://schemas.microsoft.com/office/drawing/2014/main" id="{F47EE079-52CE-4DE8-9296-C23A3CBD34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74" name="AutoShape 104">
          <a:extLst>
            <a:ext uri="{FF2B5EF4-FFF2-40B4-BE49-F238E27FC236}">
              <a16:creationId xmlns:a16="http://schemas.microsoft.com/office/drawing/2014/main" id="{FC445BB0-09CC-4623-B85A-DA223705E37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75" name="AutoShape 102">
          <a:extLst>
            <a:ext uri="{FF2B5EF4-FFF2-40B4-BE49-F238E27FC236}">
              <a16:creationId xmlns:a16="http://schemas.microsoft.com/office/drawing/2014/main" id="{19D86A25-1592-49E0-8667-F1E6884E197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76" name="AutoShape 100">
          <a:extLst>
            <a:ext uri="{FF2B5EF4-FFF2-40B4-BE49-F238E27FC236}">
              <a16:creationId xmlns:a16="http://schemas.microsoft.com/office/drawing/2014/main" id="{45B85C65-4B88-4BDC-AA41-2AF2AD54331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77" name="AutoShape 98">
          <a:extLst>
            <a:ext uri="{FF2B5EF4-FFF2-40B4-BE49-F238E27FC236}">
              <a16:creationId xmlns:a16="http://schemas.microsoft.com/office/drawing/2014/main" id="{AC4BCCD6-E168-4FEE-A4BD-4FF0F54C740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78" name="AutoShape 96">
          <a:extLst>
            <a:ext uri="{FF2B5EF4-FFF2-40B4-BE49-F238E27FC236}">
              <a16:creationId xmlns:a16="http://schemas.microsoft.com/office/drawing/2014/main" id="{8A1E77BB-8EF3-4207-8AFE-3F71EA7253A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79" name="AutoShape 94">
          <a:extLst>
            <a:ext uri="{FF2B5EF4-FFF2-40B4-BE49-F238E27FC236}">
              <a16:creationId xmlns:a16="http://schemas.microsoft.com/office/drawing/2014/main" id="{51CD07BC-A786-4C4D-B64E-3FE5B04C48F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80" name="AutoShape 92">
          <a:extLst>
            <a:ext uri="{FF2B5EF4-FFF2-40B4-BE49-F238E27FC236}">
              <a16:creationId xmlns:a16="http://schemas.microsoft.com/office/drawing/2014/main" id="{39BE9789-8776-4AA8-B4EF-054AF5274E1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81" name="AutoShape 90">
          <a:extLst>
            <a:ext uri="{FF2B5EF4-FFF2-40B4-BE49-F238E27FC236}">
              <a16:creationId xmlns:a16="http://schemas.microsoft.com/office/drawing/2014/main" id="{6A594B3D-5F82-41E5-8E64-ECA7C054416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82" name="AutoShape 88">
          <a:extLst>
            <a:ext uri="{FF2B5EF4-FFF2-40B4-BE49-F238E27FC236}">
              <a16:creationId xmlns:a16="http://schemas.microsoft.com/office/drawing/2014/main" id="{D16B48E9-FAE6-49F5-892D-D9F5EC92B8F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83" name="AutoShape 86">
          <a:extLst>
            <a:ext uri="{FF2B5EF4-FFF2-40B4-BE49-F238E27FC236}">
              <a16:creationId xmlns:a16="http://schemas.microsoft.com/office/drawing/2014/main" id="{94C0AB52-EFC6-4C24-AA2D-C60298F6F9B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84" name="AutoShape 84">
          <a:extLst>
            <a:ext uri="{FF2B5EF4-FFF2-40B4-BE49-F238E27FC236}">
              <a16:creationId xmlns:a16="http://schemas.microsoft.com/office/drawing/2014/main" id="{0B5C02E6-0114-4743-95B0-34777F13287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85" name="AutoShape 82">
          <a:extLst>
            <a:ext uri="{FF2B5EF4-FFF2-40B4-BE49-F238E27FC236}">
              <a16:creationId xmlns:a16="http://schemas.microsoft.com/office/drawing/2014/main" id="{2C5C4623-1154-4401-84E0-F966977301B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86" name="AutoShape 80">
          <a:extLst>
            <a:ext uri="{FF2B5EF4-FFF2-40B4-BE49-F238E27FC236}">
              <a16:creationId xmlns:a16="http://schemas.microsoft.com/office/drawing/2014/main" id="{CA1D941F-2A13-4AA4-A3E3-2124914A483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87" name="AutoShape 78">
          <a:extLst>
            <a:ext uri="{FF2B5EF4-FFF2-40B4-BE49-F238E27FC236}">
              <a16:creationId xmlns:a16="http://schemas.microsoft.com/office/drawing/2014/main" id="{CE7FD670-B532-4311-BC30-CE36FAD50DE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88" name="AutoShape 76">
          <a:extLst>
            <a:ext uri="{FF2B5EF4-FFF2-40B4-BE49-F238E27FC236}">
              <a16:creationId xmlns:a16="http://schemas.microsoft.com/office/drawing/2014/main" id="{58423BF3-DA82-43DE-AC1A-1BCCDD33DC3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89" name="AutoShape 74">
          <a:extLst>
            <a:ext uri="{FF2B5EF4-FFF2-40B4-BE49-F238E27FC236}">
              <a16:creationId xmlns:a16="http://schemas.microsoft.com/office/drawing/2014/main" id="{F31C55FD-2523-4072-9768-91FF7E54007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90" name="AutoShape 72">
          <a:extLst>
            <a:ext uri="{FF2B5EF4-FFF2-40B4-BE49-F238E27FC236}">
              <a16:creationId xmlns:a16="http://schemas.microsoft.com/office/drawing/2014/main" id="{5680AFC0-2059-4F3C-AA21-E06ABD42498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91" name="AutoShape 70">
          <a:extLst>
            <a:ext uri="{FF2B5EF4-FFF2-40B4-BE49-F238E27FC236}">
              <a16:creationId xmlns:a16="http://schemas.microsoft.com/office/drawing/2014/main" id="{F26D09FF-8B39-4B3B-9062-336B1D0D638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92" name="AutoShape 68">
          <a:extLst>
            <a:ext uri="{FF2B5EF4-FFF2-40B4-BE49-F238E27FC236}">
              <a16:creationId xmlns:a16="http://schemas.microsoft.com/office/drawing/2014/main" id="{0D97A724-171D-4E87-BD8D-B3AFC106B72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93" name="AutoShape 66">
          <a:extLst>
            <a:ext uri="{FF2B5EF4-FFF2-40B4-BE49-F238E27FC236}">
              <a16:creationId xmlns:a16="http://schemas.microsoft.com/office/drawing/2014/main" id="{1BEAD0F8-F624-46B2-893F-BBCDF13CEC1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94" name="AutoShape 64">
          <a:extLst>
            <a:ext uri="{FF2B5EF4-FFF2-40B4-BE49-F238E27FC236}">
              <a16:creationId xmlns:a16="http://schemas.microsoft.com/office/drawing/2014/main" id="{DAE08E64-0B61-493C-B34A-3CB26BEF0D9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95" name="AutoShape 62">
          <a:extLst>
            <a:ext uri="{FF2B5EF4-FFF2-40B4-BE49-F238E27FC236}">
              <a16:creationId xmlns:a16="http://schemas.microsoft.com/office/drawing/2014/main" id="{DC21D2A0-2FF6-499D-84F1-BC5D7DBEBB3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96" name="AutoShape 60">
          <a:extLst>
            <a:ext uri="{FF2B5EF4-FFF2-40B4-BE49-F238E27FC236}">
              <a16:creationId xmlns:a16="http://schemas.microsoft.com/office/drawing/2014/main" id="{7F0F05F9-8311-41E7-9CC0-B00DBF6D69E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97" name="AutoShape 58">
          <a:extLst>
            <a:ext uri="{FF2B5EF4-FFF2-40B4-BE49-F238E27FC236}">
              <a16:creationId xmlns:a16="http://schemas.microsoft.com/office/drawing/2014/main" id="{848F8CF6-D690-4200-9CBD-671E36709A2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98" name="AutoShape 56">
          <a:extLst>
            <a:ext uri="{FF2B5EF4-FFF2-40B4-BE49-F238E27FC236}">
              <a16:creationId xmlns:a16="http://schemas.microsoft.com/office/drawing/2014/main" id="{5C8F9EB8-47A9-4C3F-A1BC-C85C1B6DD72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199" name="AutoShape 54">
          <a:extLst>
            <a:ext uri="{FF2B5EF4-FFF2-40B4-BE49-F238E27FC236}">
              <a16:creationId xmlns:a16="http://schemas.microsoft.com/office/drawing/2014/main" id="{36E86048-1FBA-42AB-A304-23BC0EA7DF3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200" name="AutoShape 52">
          <a:extLst>
            <a:ext uri="{FF2B5EF4-FFF2-40B4-BE49-F238E27FC236}">
              <a16:creationId xmlns:a16="http://schemas.microsoft.com/office/drawing/2014/main" id="{6DC6289A-D841-4AB8-B085-201C4277E42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201" name="AutoShape 50">
          <a:extLst>
            <a:ext uri="{FF2B5EF4-FFF2-40B4-BE49-F238E27FC236}">
              <a16:creationId xmlns:a16="http://schemas.microsoft.com/office/drawing/2014/main" id="{E0DD8ECD-3773-458E-B06D-8769B45F41F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202" name="AutoShape 48">
          <a:extLst>
            <a:ext uri="{FF2B5EF4-FFF2-40B4-BE49-F238E27FC236}">
              <a16:creationId xmlns:a16="http://schemas.microsoft.com/office/drawing/2014/main" id="{155BB097-4BF2-4F74-9531-583FB5A26F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203" name="AutoShape 46">
          <a:extLst>
            <a:ext uri="{FF2B5EF4-FFF2-40B4-BE49-F238E27FC236}">
              <a16:creationId xmlns:a16="http://schemas.microsoft.com/office/drawing/2014/main" id="{167B0C94-C721-4347-9759-7DECC93E5E9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204" name="AutoShape 44">
          <a:extLst>
            <a:ext uri="{FF2B5EF4-FFF2-40B4-BE49-F238E27FC236}">
              <a16:creationId xmlns:a16="http://schemas.microsoft.com/office/drawing/2014/main" id="{E22F38C1-D1B4-4177-9B3B-E0C1F3AE61C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205" name="AutoShape 42">
          <a:extLst>
            <a:ext uri="{FF2B5EF4-FFF2-40B4-BE49-F238E27FC236}">
              <a16:creationId xmlns:a16="http://schemas.microsoft.com/office/drawing/2014/main" id="{7CA46BE4-0FF9-429A-B610-8CF74A9A237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206" name="AutoShape 40">
          <a:extLst>
            <a:ext uri="{FF2B5EF4-FFF2-40B4-BE49-F238E27FC236}">
              <a16:creationId xmlns:a16="http://schemas.microsoft.com/office/drawing/2014/main" id="{8C72732E-FA2C-44CC-8236-E435C78584C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207" name="AutoShape 38">
          <a:extLst>
            <a:ext uri="{FF2B5EF4-FFF2-40B4-BE49-F238E27FC236}">
              <a16:creationId xmlns:a16="http://schemas.microsoft.com/office/drawing/2014/main" id="{BDD3032A-E582-4CB3-A521-8190D7B2AF6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208" name="AutoShape 36">
          <a:extLst>
            <a:ext uri="{FF2B5EF4-FFF2-40B4-BE49-F238E27FC236}">
              <a16:creationId xmlns:a16="http://schemas.microsoft.com/office/drawing/2014/main" id="{B2B538AF-AC3B-4BAB-A94D-7770F7D8085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209" name="AutoShape 34">
          <a:extLst>
            <a:ext uri="{FF2B5EF4-FFF2-40B4-BE49-F238E27FC236}">
              <a16:creationId xmlns:a16="http://schemas.microsoft.com/office/drawing/2014/main" id="{B89D7B24-0477-4945-88A7-D81ACCA9DFE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210" name="AutoShape 32">
          <a:extLst>
            <a:ext uri="{FF2B5EF4-FFF2-40B4-BE49-F238E27FC236}">
              <a16:creationId xmlns:a16="http://schemas.microsoft.com/office/drawing/2014/main" id="{EBED9A3C-B81B-41DF-9052-BBEB69B7370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211" name="AutoShape 30">
          <a:extLst>
            <a:ext uri="{FF2B5EF4-FFF2-40B4-BE49-F238E27FC236}">
              <a16:creationId xmlns:a16="http://schemas.microsoft.com/office/drawing/2014/main" id="{9A7A3406-4F78-457B-9316-0882DCD254C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212" name="AutoShape 28">
          <a:extLst>
            <a:ext uri="{FF2B5EF4-FFF2-40B4-BE49-F238E27FC236}">
              <a16:creationId xmlns:a16="http://schemas.microsoft.com/office/drawing/2014/main" id="{245DAFB2-A8B8-4E78-ACCD-FB2DBC596FD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213" name="AutoShape 26">
          <a:extLst>
            <a:ext uri="{FF2B5EF4-FFF2-40B4-BE49-F238E27FC236}">
              <a16:creationId xmlns:a16="http://schemas.microsoft.com/office/drawing/2014/main" id="{DCB59E5B-9803-40D8-B815-5886CBFC004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214" name="AutoShape 24">
          <a:extLst>
            <a:ext uri="{FF2B5EF4-FFF2-40B4-BE49-F238E27FC236}">
              <a16:creationId xmlns:a16="http://schemas.microsoft.com/office/drawing/2014/main" id="{3C92BEAC-3FCD-42F4-B716-E7F89B07A33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215" name="AutoShape 22">
          <a:extLst>
            <a:ext uri="{FF2B5EF4-FFF2-40B4-BE49-F238E27FC236}">
              <a16:creationId xmlns:a16="http://schemas.microsoft.com/office/drawing/2014/main" id="{E01EB458-753D-41F6-B58F-F3B69C21445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216" name="AutoShape 20">
          <a:extLst>
            <a:ext uri="{FF2B5EF4-FFF2-40B4-BE49-F238E27FC236}">
              <a16:creationId xmlns:a16="http://schemas.microsoft.com/office/drawing/2014/main" id="{08283F89-CB52-4F22-B29D-2F6C8B858DA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217" name="AutoShape 18">
          <a:extLst>
            <a:ext uri="{FF2B5EF4-FFF2-40B4-BE49-F238E27FC236}">
              <a16:creationId xmlns:a16="http://schemas.microsoft.com/office/drawing/2014/main" id="{47545EA5-7CDE-44DB-9DEA-9D55ECB38C1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218" name="AutoShape 16">
          <a:extLst>
            <a:ext uri="{FF2B5EF4-FFF2-40B4-BE49-F238E27FC236}">
              <a16:creationId xmlns:a16="http://schemas.microsoft.com/office/drawing/2014/main" id="{4FDD9D13-F201-4F74-AEDF-83CD4D1D89B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219" name="AutoShape 14">
          <a:extLst>
            <a:ext uri="{FF2B5EF4-FFF2-40B4-BE49-F238E27FC236}">
              <a16:creationId xmlns:a16="http://schemas.microsoft.com/office/drawing/2014/main" id="{EB3C57FF-E4EA-4F32-A855-3AEA2A97CF7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220" name="AutoShape 12">
          <a:extLst>
            <a:ext uri="{FF2B5EF4-FFF2-40B4-BE49-F238E27FC236}">
              <a16:creationId xmlns:a16="http://schemas.microsoft.com/office/drawing/2014/main" id="{D2612B8E-B2C1-444D-BDE6-B4C1AAA6EF5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221" name="AutoShape 10">
          <a:extLst>
            <a:ext uri="{FF2B5EF4-FFF2-40B4-BE49-F238E27FC236}">
              <a16:creationId xmlns:a16="http://schemas.microsoft.com/office/drawing/2014/main" id="{3B32B78F-88B7-4307-A017-21CE00F4405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222" name="AutoShape 8">
          <a:extLst>
            <a:ext uri="{FF2B5EF4-FFF2-40B4-BE49-F238E27FC236}">
              <a16:creationId xmlns:a16="http://schemas.microsoft.com/office/drawing/2014/main" id="{FAED6A13-D678-4081-941D-DA7D1C56FF4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223" name="AutoShape 6">
          <a:extLst>
            <a:ext uri="{FF2B5EF4-FFF2-40B4-BE49-F238E27FC236}">
              <a16:creationId xmlns:a16="http://schemas.microsoft.com/office/drawing/2014/main" id="{CD926BED-253B-40E0-A86F-B11DD30CEFD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224" name="AutoShape 4">
          <a:extLst>
            <a:ext uri="{FF2B5EF4-FFF2-40B4-BE49-F238E27FC236}">
              <a16:creationId xmlns:a16="http://schemas.microsoft.com/office/drawing/2014/main" id="{E64DF359-AA3C-4A6F-A462-30186CEDD85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1238250</xdr:colOff>
      <xdr:row>15</xdr:row>
      <xdr:rowOff>0</xdr:rowOff>
    </xdr:to>
    <xdr:sp macro="" textlink="">
      <xdr:nvSpPr>
        <xdr:cNvPr id="1225" name="AutoShape 2">
          <a:extLst>
            <a:ext uri="{FF2B5EF4-FFF2-40B4-BE49-F238E27FC236}">
              <a16:creationId xmlns:a16="http://schemas.microsoft.com/office/drawing/2014/main" id="{F0A1363B-2E35-4D03-989E-BE861B22658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79"/>
  <sheetViews>
    <sheetView tabSelected="1" zoomScaleNormal="100" workbookViewId="0">
      <pane ySplit="1" topLeftCell="A11" activePane="bottomLeft" state="frozen"/>
      <selection pane="bottomLeft" activeCell="D17" sqref="D17"/>
    </sheetView>
  </sheetViews>
  <sheetFormatPr baseColWidth="10" defaultColWidth="10.7109375" defaultRowHeight="15" x14ac:dyDescent="0.25"/>
  <cols>
    <col min="1" max="1" width="6.85546875" customWidth="1"/>
    <col min="2" max="2" width="8.5703125" style="1" customWidth="1"/>
    <col min="3" max="3" width="32.28515625" customWidth="1"/>
    <col min="4" max="4" width="36.42578125" customWidth="1"/>
    <col min="5" max="5" width="18.140625" style="1" customWidth="1"/>
    <col min="6" max="6" width="22" style="1" customWidth="1"/>
    <col min="7" max="7" width="44.140625" customWidth="1"/>
    <col min="8" max="8" width="29.85546875" customWidth="1"/>
    <col min="9" max="9" width="30.42578125" customWidth="1"/>
  </cols>
  <sheetData>
    <row r="1" spans="2:9" ht="15.75" thickBot="1" x14ac:dyDescent="0.3"/>
    <row r="2" spans="2:9" ht="36" customHeight="1" thickBot="1" x14ac:dyDescent="0.3">
      <c r="B2" s="75" t="s">
        <v>0</v>
      </c>
      <c r="C2" s="76"/>
      <c r="D2" s="76"/>
      <c r="E2" s="76"/>
      <c r="F2" s="76"/>
      <c r="G2" s="76"/>
      <c r="H2" s="76"/>
      <c r="I2" s="77"/>
    </row>
    <row r="3" spans="2:9" ht="24" customHeight="1" thickBot="1" x14ac:dyDescent="0.3">
      <c r="B3" s="2"/>
      <c r="C3" s="3"/>
      <c r="D3" s="3"/>
      <c r="E3" s="72"/>
      <c r="F3" s="72"/>
      <c r="G3" s="72"/>
      <c r="H3" s="72"/>
      <c r="I3" s="72"/>
    </row>
    <row r="4" spans="2:9" ht="44.65" customHeight="1" thickBot="1" x14ac:dyDescent="0.3">
      <c r="B4" s="75" t="s">
        <v>436</v>
      </c>
      <c r="C4" s="76"/>
      <c r="D4" s="76"/>
      <c r="E4" s="76"/>
      <c r="F4" s="76"/>
      <c r="G4" s="76"/>
      <c r="H4" s="76"/>
      <c r="I4" s="77"/>
    </row>
    <row r="5" spans="2:9" ht="27" customHeight="1" thickBot="1" x14ac:dyDescent="0.3"/>
    <row r="6" spans="2:9" ht="54" customHeight="1" thickBot="1" x14ac:dyDescent="0.3">
      <c r="B6" s="66" t="s">
        <v>1</v>
      </c>
      <c r="C6" s="67"/>
      <c r="D6" s="67"/>
      <c r="E6" s="67"/>
      <c r="F6" s="67"/>
      <c r="G6" s="67"/>
      <c r="H6" s="67"/>
      <c r="I6" s="68"/>
    </row>
    <row r="8" spans="2:9" ht="15.75" thickBot="1" x14ac:dyDescent="0.3"/>
    <row r="9" spans="2:9" s="4" customFormat="1" ht="56.25" customHeight="1" thickBot="1" x14ac:dyDescent="0.3">
      <c r="B9" s="78" t="s">
        <v>2</v>
      </c>
      <c r="C9" s="78" t="s">
        <v>3</v>
      </c>
      <c r="D9" s="79" t="s">
        <v>4</v>
      </c>
      <c r="E9" s="80" t="s">
        <v>5</v>
      </c>
      <c r="F9" s="78" t="s">
        <v>6</v>
      </c>
      <c r="G9" s="73" t="s">
        <v>447</v>
      </c>
      <c r="H9" s="74"/>
      <c r="I9" s="74"/>
    </row>
    <row r="10" spans="2:9" ht="38.25" thickBot="1" x14ac:dyDescent="0.3">
      <c r="B10" s="78"/>
      <c r="C10" s="78"/>
      <c r="D10" s="81" t="s">
        <v>7</v>
      </c>
      <c r="E10" s="80"/>
      <c r="F10" s="78"/>
      <c r="G10" s="5" t="s">
        <v>4</v>
      </c>
      <c r="H10" s="5" t="s">
        <v>415</v>
      </c>
      <c r="I10" s="5" t="s">
        <v>416</v>
      </c>
    </row>
    <row r="11" spans="2:9" ht="63.75" customHeight="1" thickBot="1" x14ac:dyDescent="0.3">
      <c r="B11" s="6" t="s">
        <v>417</v>
      </c>
      <c r="C11" s="7" t="s">
        <v>11</v>
      </c>
      <c r="D11" s="14" t="s">
        <v>390</v>
      </c>
      <c r="E11" s="9" t="s">
        <v>12</v>
      </c>
      <c r="F11" s="10">
        <v>3500</v>
      </c>
      <c r="G11" s="11" t="s">
        <v>10</v>
      </c>
      <c r="H11" s="12"/>
      <c r="I11" s="13"/>
    </row>
    <row r="12" spans="2:9" ht="63.75" customHeight="1" thickBot="1" x14ac:dyDescent="0.3">
      <c r="B12" s="6" t="s">
        <v>418</v>
      </c>
      <c r="C12" s="7" t="s">
        <v>14</v>
      </c>
      <c r="D12" s="14" t="s">
        <v>391</v>
      </c>
      <c r="E12" s="9" t="s">
        <v>12</v>
      </c>
      <c r="F12" s="10">
        <f>2000+100</f>
        <v>2100</v>
      </c>
      <c r="G12" s="11" t="s">
        <v>10</v>
      </c>
      <c r="H12" s="12"/>
      <c r="I12" s="13"/>
    </row>
    <row r="13" spans="2:9" ht="63.75" customHeight="1" thickBot="1" x14ac:dyDescent="0.3">
      <c r="B13" s="6" t="s">
        <v>426</v>
      </c>
      <c r="C13" s="7" t="s">
        <v>15</v>
      </c>
      <c r="D13" s="14" t="s">
        <v>391</v>
      </c>
      <c r="E13" s="9" t="s">
        <v>12</v>
      </c>
      <c r="F13" s="10">
        <f>2000+100</f>
        <v>2100</v>
      </c>
      <c r="G13" s="11" t="s">
        <v>10</v>
      </c>
      <c r="H13" s="12"/>
      <c r="I13" s="13"/>
    </row>
    <row r="14" spans="2:9" ht="63.75" customHeight="1" thickBot="1" x14ac:dyDescent="0.3">
      <c r="B14" s="6" t="s">
        <v>13</v>
      </c>
      <c r="C14" s="7" t="s">
        <v>17</v>
      </c>
      <c r="D14" s="35" t="s">
        <v>420</v>
      </c>
      <c r="E14" s="15" t="s">
        <v>12</v>
      </c>
      <c r="F14" s="10">
        <v>200</v>
      </c>
      <c r="G14" s="11" t="s">
        <v>10</v>
      </c>
      <c r="H14" s="12"/>
      <c r="I14" s="13"/>
    </row>
    <row r="15" spans="2:9" ht="63.75" customHeight="1" thickBot="1" x14ac:dyDescent="0.3">
      <c r="B15" s="6" t="s">
        <v>427</v>
      </c>
      <c r="C15" s="7" t="s">
        <v>18</v>
      </c>
      <c r="D15" s="16" t="s">
        <v>19</v>
      </c>
      <c r="E15" s="9" t="s">
        <v>12</v>
      </c>
      <c r="F15" s="10">
        <f>2100+150+600</f>
        <v>2850</v>
      </c>
      <c r="G15" s="11" t="s">
        <v>10</v>
      </c>
      <c r="H15" s="12"/>
      <c r="I15" s="13"/>
    </row>
    <row r="16" spans="2:9" ht="69" thickBot="1" x14ac:dyDescent="0.3">
      <c r="B16" s="64" t="s">
        <v>16</v>
      </c>
      <c r="C16" s="45" t="s">
        <v>437</v>
      </c>
      <c r="D16" s="52" t="s">
        <v>19</v>
      </c>
      <c r="E16" s="47" t="s">
        <v>12</v>
      </c>
      <c r="F16" s="48">
        <f>2100+150+600</f>
        <v>2850</v>
      </c>
      <c r="G16" s="49" t="s">
        <v>10</v>
      </c>
      <c r="H16" s="50"/>
      <c r="I16" s="51"/>
    </row>
    <row r="17" spans="2:9" ht="63.75" customHeight="1" thickBot="1" x14ac:dyDescent="0.3">
      <c r="B17" s="6" t="s">
        <v>428</v>
      </c>
      <c r="C17" s="7" t="s">
        <v>448</v>
      </c>
      <c r="D17" s="16" t="s">
        <v>21</v>
      </c>
      <c r="E17" s="9" t="s">
        <v>12</v>
      </c>
      <c r="F17" s="10">
        <v>2100</v>
      </c>
      <c r="G17" s="11" t="s">
        <v>10</v>
      </c>
      <c r="H17" s="12"/>
      <c r="I17" s="13"/>
    </row>
    <row r="18" spans="2:9" ht="63.75" customHeight="1" thickBot="1" x14ac:dyDescent="0.3">
      <c r="B18" s="6" t="s">
        <v>20</v>
      </c>
      <c r="C18" s="7" t="s">
        <v>23</v>
      </c>
      <c r="D18" s="17" t="s">
        <v>21</v>
      </c>
      <c r="E18" s="9" t="s">
        <v>12</v>
      </c>
      <c r="F18" s="10">
        <v>2100</v>
      </c>
      <c r="G18" s="11" t="s">
        <v>10</v>
      </c>
      <c r="H18" s="12"/>
      <c r="I18" s="13"/>
    </row>
    <row r="19" spans="2:9" ht="63.75" customHeight="1" thickBot="1" x14ac:dyDescent="0.3">
      <c r="B19" s="6" t="s">
        <v>22</v>
      </c>
      <c r="C19" s="7" t="s">
        <v>25</v>
      </c>
      <c r="D19" s="16" t="s">
        <v>26</v>
      </c>
      <c r="E19" s="9" t="s">
        <v>12</v>
      </c>
      <c r="F19" s="10">
        <f>1300+150+200+150</f>
        <v>1800</v>
      </c>
      <c r="G19" s="11" t="s">
        <v>10</v>
      </c>
      <c r="H19" s="12"/>
      <c r="I19" s="13"/>
    </row>
    <row r="20" spans="2:9" ht="63.75" customHeight="1" thickBot="1" x14ac:dyDescent="0.3">
      <c r="B20" s="64" t="s">
        <v>24</v>
      </c>
      <c r="C20" s="45" t="s">
        <v>438</v>
      </c>
      <c r="D20" s="52" t="s">
        <v>26</v>
      </c>
      <c r="E20" s="47" t="s">
        <v>12</v>
      </c>
      <c r="F20" s="48">
        <f>1300+150+200+150</f>
        <v>1800</v>
      </c>
      <c r="G20" s="49" t="s">
        <v>10</v>
      </c>
      <c r="H20" s="50"/>
      <c r="I20" s="51"/>
    </row>
    <row r="21" spans="2:9" ht="63.75" customHeight="1" thickBot="1" x14ac:dyDescent="0.3">
      <c r="B21" s="6" t="s">
        <v>429</v>
      </c>
      <c r="C21" s="7" t="s">
        <v>27</v>
      </c>
      <c r="D21" s="16" t="s">
        <v>28</v>
      </c>
      <c r="E21" s="9" t="s">
        <v>12</v>
      </c>
      <c r="F21" s="10">
        <f>1300+100</f>
        <v>1400</v>
      </c>
      <c r="G21" s="11" t="s">
        <v>10</v>
      </c>
      <c r="H21" s="12"/>
      <c r="I21" s="13"/>
    </row>
    <row r="22" spans="2:9" ht="63.75" customHeight="1" thickBot="1" x14ac:dyDescent="0.3">
      <c r="B22" s="6" t="s">
        <v>29</v>
      </c>
      <c r="C22" s="7" t="s">
        <v>30</v>
      </c>
      <c r="D22" s="16" t="s">
        <v>28</v>
      </c>
      <c r="E22" s="9" t="s">
        <v>12</v>
      </c>
      <c r="F22" s="10">
        <f>1300+100</f>
        <v>1400</v>
      </c>
      <c r="G22" s="11" t="s">
        <v>10</v>
      </c>
      <c r="H22" s="12"/>
      <c r="I22" s="13"/>
    </row>
    <row r="23" spans="2:9" ht="63.75" customHeight="1" thickBot="1" x14ac:dyDescent="0.3">
      <c r="B23" s="6" t="s">
        <v>430</v>
      </c>
      <c r="C23" s="7" t="s">
        <v>31</v>
      </c>
      <c r="D23" s="14" t="s">
        <v>32</v>
      </c>
      <c r="E23" s="9" t="s">
        <v>12</v>
      </c>
      <c r="F23" s="10">
        <v>2050</v>
      </c>
      <c r="G23" s="11" t="s">
        <v>10</v>
      </c>
      <c r="H23" s="12"/>
      <c r="I23" s="13"/>
    </row>
    <row r="24" spans="2:9" ht="63.75" customHeight="1" thickBot="1" x14ac:dyDescent="0.3">
      <c r="B24" s="64" t="s">
        <v>33</v>
      </c>
      <c r="C24" s="45" t="s">
        <v>439</v>
      </c>
      <c r="D24" s="46" t="s">
        <v>32</v>
      </c>
      <c r="E24" s="47" t="s">
        <v>12</v>
      </c>
      <c r="F24" s="48">
        <v>2050</v>
      </c>
      <c r="G24" s="49" t="s">
        <v>10</v>
      </c>
      <c r="H24" s="50"/>
      <c r="I24" s="51"/>
    </row>
    <row r="25" spans="2:9" ht="63.75" customHeight="1" thickBot="1" x14ac:dyDescent="0.3">
      <c r="B25" s="6" t="s">
        <v>36</v>
      </c>
      <c r="C25" s="18" t="s">
        <v>34</v>
      </c>
      <c r="D25" s="14" t="s">
        <v>35</v>
      </c>
      <c r="E25" s="9" t="s">
        <v>12</v>
      </c>
      <c r="F25" s="10">
        <v>2100</v>
      </c>
      <c r="G25" s="11" t="s">
        <v>10</v>
      </c>
      <c r="H25" s="12"/>
      <c r="I25" s="13"/>
    </row>
    <row r="26" spans="2:9" ht="63.75" customHeight="1" thickBot="1" x14ac:dyDescent="0.3">
      <c r="B26" s="64" t="s">
        <v>39</v>
      </c>
      <c r="C26" s="53" t="s">
        <v>440</v>
      </c>
      <c r="D26" s="46" t="s">
        <v>35</v>
      </c>
      <c r="E26" s="47" t="s">
        <v>12</v>
      </c>
      <c r="F26" s="48">
        <v>2100</v>
      </c>
      <c r="G26" s="49" t="s">
        <v>10</v>
      </c>
      <c r="H26" s="50"/>
      <c r="I26" s="51"/>
    </row>
    <row r="27" spans="2:9" ht="63.75" customHeight="1" thickBot="1" x14ac:dyDescent="0.3">
      <c r="B27" s="6" t="s">
        <v>431</v>
      </c>
      <c r="C27" s="7" t="s">
        <v>37</v>
      </c>
      <c r="D27" s="16" t="s">
        <v>38</v>
      </c>
      <c r="E27" s="9" t="s">
        <v>12</v>
      </c>
      <c r="F27" s="10">
        <v>2100</v>
      </c>
      <c r="G27" s="11" t="s">
        <v>10</v>
      </c>
      <c r="H27" s="12"/>
      <c r="I27" s="13"/>
    </row>
    <row r="28" spans="2:9" ht="63.75" customHeight="1" thickBot="1" x14ac:dyDescent="0.3">
      <c r="B28" s="6" t="s">
        <v>40</v>
      </c>
      <c r="C28" s="7" t="s">
        <v>392</v>
      </c>
      <c r="D28" s="8" t="s">
        <v>445</v>
      </c>
      <c r="E28" s="9" t="s">
        <v>12</v>
      </c>
      <c r="F28" s="10">
        <v>4000</v>
      </c>
      <c r="G28" s="11" t="s">
        <v>10</v>
      </c>
      <c r="H28" s="7"/>
      <c r="I28" s="20"/>
    </row>
    <row r="29" spans="2:9" ht="63.75" customHeight="1" thickBot="1" x14ac:dyDescent="0.3">
      <c r="B29" s="6" t="s">
        <v>432</v>
      </c>
      <c r="C29" s="16" t="s">
        <v>393</v>
      </c>
      <c r="D29" s="14" t="s">
        <v>41</v>
      </c>
      <c r="E29" s="9" t="s">
        <v>9</v>
      </c>
      <c r="F29" s="10">
        <v>12</v>
      </c>
      <c r="G29" s="11" t="s">
        <v>10</v>
      </c>
      <c r="H29" s="12"/>
      <c r="I29" s="13"/>
    </row>
    <row r="30" spans="2:9" ht="63.75" customHeight="1" thickBot="1" x14ac:dyDescent="0.3">
      <c r="B30" s="6" t="s">
        <v>44</v>
      </c>
      <c r="C30" s="7" t="s">
        <v>42</v>
      </c>
      <c r="D30" s="21" t="s">
        <v>43</v>
      </c>
      <c r="E30" s="9" t="s">
        <v>9</v>
      </c>
      <c r="F30" s="10">
        <f>20+40+8</f>
        <v>68</v>
      </c>
      <c r="G30" s="11" t="s">
        <v>10</v>
      </c>
      <c r="H30" s="12"/>
      <c r="I30" s="13"/>
    </row>
    <row r="31" spans="2:9" ht="63.75" customHeight="1" thickBot="1" x14ac:dyDescent="0.3">
      <c r="B31" s="6" t="s">
        <v>47</v>
      </c>
      <c r="C31" s="7" t="s">
        <v>45</v>
      </c>
      <c r="D31" s="14" t="s">
        <v>46</v>
      </c>
      <c r="E31" s="9" t="s">
        <v>9</v>
      </c>
      <c r="F31" s="10">
        <v>3</v>
      </c>
      <c r="G31" s="11" t="s">
        <v>10</v>
      </c>
      <c r="H31" s="12"/>
      <c r="I31" s="13"/>
    </row>
    <row r="32" spans="2:9" ht="63.75" customHeight="1" thickBot="1" x14ac:dyDescent="0.3">
      <c r="B32" s="6" t="s">
        <v>50</v>
      </c>
      <c r="C32" s="18" t="s">
        <v>394</v>
      </c>
      <c r="D32" s="14" t="s">
        <v>49</v>
      </c>
      <c r="E32" s="9" t="s">
        <v>12</v>
      </c>
      <c r="F32" s="10">
        <v>1500</v>
      </c>
      <c r="G32" s="11" t="s">
        <v>10</v>
      </c>
      <c r="H32" s="12"/>
      <c r="I32" s="13"/>
    </row>
    <row r="33" spans="2:9" ht="63.75" customHeight="1" thickBot="1" x14ac:dyDescent="0.3">
      <c r="B33" s="6" t="s">
        <v>52</v>
      </c>
      <c r="C33" s="7" t="s">
        <v>395</v>
      </c>
      <c r="D33" s="14" t="s">
        <v>51</v>
      </c>
      <c r="E33" s="9" t="s">
        <v>12</v>
      </c>
      <c r="F33" s="10">
        <v>20</v>
      </c>
      <c r="G33" s="11" t="s">
        <v>10</v>
      </c>
      <c r="H33" s="12"/>
      <c r="I33" s="13"/>
    </row>
    <row r="34" spans="2:9" ht="63.75" customHeight="1" thickBot="1" x14ac:dyDescent="0.3">
      <c r="B34" s="6" t="s">
        <v>53</v>
      </c>
      <c r="C34" s="7" t="s">
        <v>54</v>
      </c>
      <c r="D34" s="14" t="s">
        <v>55</v>
      </c>
      <c r="E34" s="9" t="s">
        <v>9</v>
      </c>
      <c r="F34" s="10">
        <v>5</v>
      </c>
      <c r="G34" s="11" t="s">
        <v>10</v>
      </c>
      <c r="H34" s="12"/>
      <c r="I34" s="13"/>
    </row>
    <row r="35" spans="2:9" ht="63.75" customHeight="1" thickBot="1" x14ac:dyDescent="0.3">
      <c r="B35" s="6" t="s">
        <v>433</v>
      </c>
      <c r="C35" s="7" t="s">
        <v>56</v>
      </c>
      <c r="D35" s="7" t="s">
        <v>57</v>
      </c>
      <c r="E35" s="9" t="s">
        <v>9</v>
      </c>
      <c r="F35" s="10">
        <v>6</v>
      </c>
      <c r="G35" s="11" t="s">
        <v>10</v>
      </c>
      <c r="H35" s="12"/>
      <c r="I35" s="13"/>
    </row>
    <row r="36" spans="2:9" ht="63.75" customHeight="1" thickBot="1" x14ac:dyDescent="0.3">
      <c r="B36" s="6" t="s">
        <v>434</v>
      </c>
      <c r="C36" s="7" t="s">
        <v>58</v>
      </c>
      <c r="D36" s="22" t="s">
        <v>59</v>
      </c>
      <c r="E36" s="9" t="s">
        <v>9</v>
      </c>
      <c r="F36" s="10">
        <v>3</v>
      </c>
      <c r="G36" s="11" t="s">
        <v>10</v>
      </c>
      <c r="H36" s="12"/>
      <c r="I36" s="13"/>
    </row>
    <row r="37" spans="2:9" ht="63.75" customHeight="1" thickBot="1" x14ac:dyDescent="0.3">
      <c r="B37" s="6" t="s">
        <v>435</v>
      </c>
      <c r="C37" s="7" t="s">
        <v>60</v>
      </c>
      <c r="D37" s="16" t="s">
        <v>61</v>
      </c>
      <c r="E37" s="9" t="s">
        <v>9</v>
      </c>
      <c r="F37" s="10">
        <v>6</v>
      </c>
      <c r="G37" s="11" t="s">
        <v>10</v>
      </c>
      <c r="H37" s="12"/>
      <c r="I37" s="13"/>
    </row>
    <row r="38" spans="2:9" ht="63.75" customHeight="1" thickBot="1" x14ac:dyDescent="0.3">
      <c r="B38" s="6" t="s">
        <v>62</v>
      </c>
      <c r="C38" s="7" t="s">
        <v>63</v>
      </c>
      <c r="D38" s="19" t="s">
        <v>64</v>
      </c>
      <c r="E38" s="9" t="s">
        <v>9</v>
      </c>
      <c r="F38" s="10">
        <v>20</v>
      </c>
      <c r="G38" s="11" t="s">
        <v>10</v>
      </c>
      <c r="H38" s="12"/>
      <c r="I38" s="13"/>
    </row>
    <row r="39" spans="2:9" ht="63.75" customHeight="1" thickBot="1" x14ac:dyDescent="0.3">
      <c r="B39" s="6" t="s">
        <v>65</v>
      </c>
      <c r="C39" s="7" t="s">
        <v>66</v>
      </c>
      <c r="D39" s="14" t="s">
        <v>67</v>
      </c>
      <c r="E39" s="9" t="s">
        <v>9</v>
      </c>
      <c r="F39" s="10">
        <v>3</v>
      </c>
      <c r="G39" s="11" t="s">
        <v>10</v>
      </c>
      <c r="H39" s="12"/>
      <c r="I39" s="13"/>
    </row>
    <row r="40" spans="2:9" ht="63.75" customHeight="1" thickBot="1" x14ac:dyDescent="0.3">
      <c r="B40" s="6" t="s">
        <v>68</v>
      </c>
      <c r="C40" s="7" t="s">
        <v>69</v>
      </c>
      <c r="D40" s="14" t="s">
        <v>67</v>
      </c>
      <c r="E40" s="9" t="s">
        <v>9</v>
      </c>
      <c r="F40" s="10">
        <v>2</v>
      </c>
      <c r="G40" s="11" t="s">
        <v>10</v>
      </c>
      <c r="H40" s="12"/>
      <c r="I40" s="13"/>
    </row>
    <row r="41" spans="2:9" ht="63.75" customHeight="1" thickBot="1" x14ac:dyDescent="0.3">
      <c r="B41" s="6" t="s">
        <v>70</v>
      </c>
      <c r="C41" s="7" t="s">
        <v>71</v>
      </c>
      <c r="D41" s="14" t="s">
        <v>67</v>
      </c>
      <c r="E41" s="9" t="s">
        <v>9</v>
      </c>
      <c r="F41" s="10">
        <v>2</v>
      </c>
      <c r="G41" s="11" t="s">
        <v>10</v>
      </c>
      <c r="H41" s="12"/>
      <c r="I41" s="13"/>
    </row>
    <row r="42" spans="2:9" ht="63.75" customHeight="1" thickBot="1" x14ac:dyDescent="0.3">
      <c r="B42" s="6" t="s">
        <v>72</v>
      </c>
      <c r="C42" s="7" t="s">
        <v>73</v>
      </c>
      <c r="D42" s="14" t="s">
        <v>74</v>
      </c>
      <c r="E42" s="9" t="s">
        <v>12</v>
      </c>
      <c r="F42" s="10">
        <v>6</v>
      </c>
      <c r="G42" s="11" t="s">
        <v>10</v>
      </c>
      <c r="H42" s="12"/>
      <c r="I42" s="13"/>
    </row>
    <row r="43" spans="2:9" ht="63.75" customHeight="1" thickBot="1" x14ac:dyDescent="0.3">
      <c r="B43" s="6" t="s">
        <v>75</v>
      </c>
      <c r="C43" s="7" t="s">
        <v>76</v>
      </c>
      <c r="D43" s="14" t="s">
        <v>67</v>
      </c>
      <c r="E43" s="9" t="s">
        <v>9</v>
      </c>
      <c r="F43" s="10">
        <v>5</v>
      </c>
      <c r="G43" s="11" t="s">
        <v>10</v>
      </c>
      <c r="H43" s="12"/>
      <c r="I43" s="13"/>
    </row>
    <row r="44" spans="2:9" ht="63.75" customHeight="1" thickBot="1" x14ac:dyDescent="0.3">
      <c r="B44" s="6" t="s">
        <v>77</v>
      </c>
      <c r="C44" s="7" t="s">
        <v>78</v>
      </c>
      <c r="D44" s="14" t="s">
        <v>67</v>
      </c>
      <c r="E44" s="9" t="s">
        <v>9</v>
      </c>
      <c r="F44" s="10">
        <v>5</v>
      </c>
      <c r="G44" s="11" t="s">
        <v>10</v>
      </c>
      <c r="H44" s="12"/>
      <c r="I44" s="13"/>
    </row>
    <row r="45" spans="2:9" ht="63.75" customHeight="1" thickBot="1" x14ac:dyDescent="0.3">
      <c r="B45" s="6" t="s">
        <v>79</v>
      </c>
      <c r="C45" s="7" t="s">
        <v>80</v>
      </c>
      <c r="D45" s="14" t="s">
        <v>67</v>
      </c>
      <c r="E45" s="9" t="s">
        <v>9</v>
      </c>
      <c r="F45" s="10">
        <v>5</v>
      </c>
      <c r="G45" s="11" t="s">
        <v>10</v>
      </c>
      <c r="H45" s="12"/>
      <c r="I45" s="13"/>
    </row>
    <row r="46" spans="2:9" ht="63.75" customHeight="1" thickBot="1" x14ac:dyDescent="0.3">
      <c r="B46" s="6" t="s">
        <v>81</v>
      </c>
      <c r="C46" s="7" t="s">
        <v>82</v>
      </c>
      <c r="D46" s="14" t="s">
        <v>67</v>
      </c>
      <c r="E46" s="9" t="s">
        <v>9</v>
      </c>
      <c r="F46" s="10">
        <v>5</v>
      </c>
      <c r="G46" s="11" t="s">
        <v>10</v>
      </c>
      <c r="H46" s="12"/>
      <c r="I46" s="13"/>
    </row>
    <row r="47" spans="2:9" ht="63.75" customHeight="1" thickBot="1" x14ac:dyDescent="0.3">
      <c r="B47" s="6" t="s">
        <v>83</v>
      </c>
      <c r="C47" s="7" t="s">
        <v>396</v>
      </c>
      <c r="D47" s="19" t="s">
        <v>84</v>
      </c>
      <c r="E47" s="9" t="s">
        <v>9</v>
      </c>
      <c r="F47" s="10">
        <v>100</v>
      </c>
      <c r="G47" s="11" t="s">
        <v>10</v>
      </c>
      <c r="H47" s="12"/>
      <c r="I47" s="13"/>
    </row>
    <row r="48" spans="2:9" ht="63.75" customHeight="1" thickBot="1" x14ac:dyDescent="0.3">
      <c r="B48" s="6" t="s">
        <v>85</v>
      </c>
      <c r="C48" s="7" t="s">
        <v>397</v>
      </c>
      <c r="D48" s="14" t="s">
        <v>398</v>
      </c>
      <c r="E48" s="9" t="s">
        <v>9</v>
      </c>
      <c r="F48" s="10">
        <v>20</v>
      </c>
      <c r="G48" s="11" t="s">
        <v>10</v>
      </c>
      <c r="H48" s="12"/>
      <c r="I48" s="13"/>
    </row>
    <row r="49" spans="2:9" ht="63.75" customHeight="1" thickBot="1" x14ac:dyDescent="0.3">
      <c r="B49" s="6" t="s">
        <v>86</v>
      </c>
      <c r="C49" s="7" t="s">
        <v>399</v>
      </c>
      <c r="D49" s="16" t="s">
        <v>87</v>
      </c>
      <c r="E49" s="9" t="s">
        <v>12</v>
      </c>
      <c r="F49" s="10">
        <v>60</v>
      </c>
      <c r="G49" s="11" t="s">
        <v>10</v>
      </c>
      <c r="H49" s="12"/>
      <c r="I49" s="13"/>
    </row>
    <row r="50" spans="2:9" ht="63.75" customHeight="1" thickBot="1" x14ac:dyDescent="0.3">
      <c r="B50" s="6" t="s">
        <v>88</v>
      </c>
      <c r="C50" s="7" t="s">
        <v>89</v>
      </c>
      <c r="D50" s="17" t="s">
        <v>90</v>
      </c>
      <c r="E50" s="9" t="s">
        <v>12</v>
      </c>
      <c r="F50" s="10">
        <v>25</v>
      </c>
      <c r="G50" s="11" t="s">
        <v>10</v>
      </c>
      <c r="H50" s="12"/>
      <c r="I50" s="13"/>
    </row>
    <row r="51" spans="2:9" ht="63.75" customHeight="1" thickBot="1" x14ac:dyDescent="0.3">
      <c r="B51" s="6" t="s">
        <v>91</v>
      </c>
      <c r="C51" s="7" t="s">
        <v>92</v>
      </c>
      <c r="D51" s="16" t="s">
        <v>446</v>
      </c>
      <c r="E51" s="9" t="s">
        <v>12</v>
      </c>
      <c r="F51" s="10">
        <v>720</v>
      </c>
      <c r="G51" s="11" t="s">
        <v>10</v>
      </c>
      <c r="H51" s="12"/>
      <c r="I51" s="13"/>
    </row>
    <row r="52" spans="2:9" ht="48" thickBot="1" x14ac:dyDescent="0.3">
      <c r="B52" s="6" t="s">
        <v>93</v>
      </c>
      <c r="C52" s="7" t="s">
        <v>423</v>
      </c>
      <c r="D52" s="19" t="s">
        <v>94</v>
      </c>
      <c r="E52" s="9" t="s">
        <v>9</v>
      </c>
      <c r="F52" s="10">
        <v>4</v>
      </c>
      <c r="G52" s="11" t="s">
        <v>10</v>
      </c>
      <c r="H52" s="12"/>
      <c r="I52" s="13"/>
    </row>
    <row r="53" spans="2:9" ht="63.75" customHeight="1" thickBot="1" x14ac:dyDescent="0.3">
      <c r="B53" s="6" t="s">
        <v>95</v>
      </c>
      <c r="C53" s="7" t="s">
        <v>96</v>
      </c>
      <c r="D53" s="14" t="s">
        <v>97</v>
      </c>
      <c r="E53" s="9" t="s">
        <v>9</v>
      </c>
      <c r="F53" s="10">
        <v>1</v>
      </c>
      <c r="G53" s="11" t="s">
        <v>10</v>
      </c>
      <c r="H53" s="12"/>
      <c r="I53" s="13"/>
    </row>
    <row r="54" spans="2:9" ht="63.75" customHeight="1" thickBot="1" x14ac:dyDescent="0.3">
      <c r="B54" s="6" t="s">
        <v>98</v>
      </c>
      <c r="C54" s="7" t="s">
        <v>99</v>
      </c>
      <c r="D54" s="14" t="s">
        <v>100</v>
      </c>
      <c r="E54" s="9" t="s">
        <v>9</v>
      </c>
      <c r="F54" s="10">
        <v>6</v>
      </c>
      <c r="G54" s="11" t="s">
        <v>10</v>
      </c>
      <c r="H54" s="12"/>
      <c r="I54" s="13"/>
    </row>
    <row r="55" spans="2:9" ht="63.75" customHeight="1" thickBot="1" x14ac:dyDescent="0.3">
      <c r="B55" s="6" t="s">
        <v>101</v>
      </c>
      <c r="C55" s="7" t="s">
        <v>102</v>
      </c>
      <c r="D55" s="14" t="s">
        <v>103</v>
      </c>
      <c r="E55" s="9" t="s">
        <v>9</v>
      </c>
      <c r="F55" s="10">
        <v>400</v>
      </c>
      <c r="G55" s="11" t="s">
        <v>10</v>
      </c>
      <c r="H55" s="12"/>
      <c r="I55" s="13"/>
    </row>
    <row r="56" spans="2:9" ht="63.75" customHeight="1" thickBot="1" x14ac:dyDescent="0.3">
      <c r="B56" s="6" t="s">
        <v>104</v>
      </c>
      <c r="C56" s="7" t="s">
        <v>105</v>
      </c>
      <c r="D56" s="16" t="s">
        <v>160</v>
      </c>
      <c r="E56" s="9" t="s">
        <v>9</v>
      </c>
      <c r="F56" s="10">
        <v>100</v>
      </c>
      <c r="G56" s="11" t="s">
        <v>10</v>
      </c>
      <c r="H56" s="12"/>
      <c r="I56" s="13"/>
    </row>
    <row r="57" spans="2:9" ht="63.75" customHeight="1" thickBot="1" x14ac:dyDescent="0.3">
      <c r="B57" s="6" t="s">
        <v>107</v>
      </c>
      <c r="C57" s="7" t="s">
        <v>400</v>
      </c>
      <c r="D57" s="17" t="s">
        <v>106</v>
      </c>
      <c r="E57" s="9" t="s">
        <v>108</v>
      </c>
      <c r="F57" s="10">
        <v>100</v>
      </c>
      <c r="G57" s="11" t="s">
        <v>10</v>
      </c>
      <c r="H57" s="12"/>
      <c r="I57" s="13"/>
    </row>
    <row r="58" spans="2:9" ht="63.75" customHeight="1" thickBot="1" x14ac:dyDescent="0.3">
      <c r="B58" s="6" t="s">
        <v>109</v>
      </c>
      <c r="C58" s="7" t="s">
        <v>110</v>
      </c>
      <c r="D58" s="16" t="s">
        <v>111</v>
      </c>
      <c r="E58" s="9" t="s">
        <v>108</v>
      </c>
      <c r="F58" s="10">
        <v>25</v>
      </c>
      <c r="G58" s="11" t="s">
        <v>10</v>
      </c>
      <c r="H58" s="12"/>
      <c r="I58" s="13"/>
    </row>
    <row r="59" spans="2:9" ht="63.75" customHeight="1" thickBot="1" x14ac:dyDescent="0.3">
      <c r="B59" s="6" t="s">
        <v>112</v>
      </c>
      <c r="C59" s="7" t="s">
        <v>113</v>
      </c>
      <c r="D59" s="17" t="s">
        <v>106</v>
      </c>
      <c r="E59" s="9" t="s">
        <v>108</v>
      </c>
      <c r="F59" s="10">
        <v>400</v>
      </c>
      <c r="G59" s="11" t="s">
        <v>10</v>
      </c>
      <c r="H59" s="12"/>
      <c r="I59" s="13"/>
    </row>
    <row r="60" spans="2:9" ht="63.75" customHeight="1" thickBot="1" x14ac:dyDescent="0.3">
      <c r="B60" s="6" t="s">
        <v>114</v>
      </c>
      <c r="C60" s="7" t="s">
        <v>115</v>
      </c>
      <c r="D60" s="16" t="s">
        <v>116</v>
      </c>
      <c r="E60" s="9" t="s">
        <v>12</v>
      </c>
      <c r="F60" s="10">
        <v>60</v>
      </c>
      <c r="G60" s="11" t="s">
        <v>10</v>
      </c>
      <c r="H60" s="12"/>
      <c r="I60" s="13"/>
    </row>
    <row r="61" spans="2:9" ht="63.75" customHeight="1" thickBot="1" x14ac:dyDescent="0.3">
      <c r="B61" s="6" t="s">
        <v>117</v>
      </c>
      <c r="C61" s="7" t="s">
        <v>118</v>
      </c>
      <c r="D61" s="19" t="s">
        <v>119</v>
      </c>
      <c r="E61" s="9" t="s">
        <v>12</v>
      </c>
      <c r="F61" s="10">
        <v>5000</v>
      </c>
      <c r="G61" s="11" t="s">
        <v>10</v>
      </c>
      <c r="H61" s="12"/>
      <c r="I61" s="13"/>
    </row>
    <row r="62" spans="2:9" ht="63.75" customHeight="1" thickBot="1" x14ac:dyDescent="0.3">
      <c r="B62" s="6" t="s">
        <v>120</v>
      </c>
      <c r="C62" s="7" t="s">
        <v>121</v>
      </c>
      <c r="D62" s="14" t="s">
        <v>122</v>
      </c>
      <c r="E62" s="9" t="s">
        <v>12</v>
      </c>
      <c r="F62" s="10">
        <v>60</v>
      </c>
      <c r="G62" s="11" t="s">
        <v>10</v>
      </c>
      <c r="H62" s="12"/>
      <c r="I62" s="13"/>
    </row>
    <row r="63" spans="2:9" ht="63.75" customHeight="1" thickBot="1" x14ac:dyDescent="0.3">
      <c r="B63" s="6" t="s">
        <v>123</v>
      </c>
      <c r="C63" s="7" t="s">
        <v>124</v>
      </c>
      <c r="D63" s="14" t="s">
        <v>125</v>
      </c>
      <c r="E63" s="9" t="s">
        <v>9</v>
      </c>
      <c r="F63" s="10">
        <v>100</v>
      </c>
      <c r="G63" s="11" t="s">
        <v>10</v>
      </c>
      <c r="H63" s="12"/>
      <c r="I63" s="13"/>
    </row>
    <row r="64" spans="2:9" ht="63.75" customHeight="1" thickBot="1" x14ac:dyDescent="0.3">
      <c r="B64" s="64" t="s">
        <v>126</v>
      </c>
      <c r="C64" s="45" t="s">
        <v>441</v>
      </c>
      <c r="D64" s="65" t="s">
        <v>119</v>
      </c>
      <c r="E64" s="47" t="s">
        <v>12</v>
      </c>
      <c r="F64" s="48">
        <v>5000</v>
      </c>
      <c r="G64" s="49" t="s">
        <v>10</v>
      </c>
      <c r="H64" s="50"/>
      <c r="I64" s="51"/>
    </row>
    <row r="65" spans="2:9" ht="63.75" customHeight="1" thickBot="1" x14ac:dyDescent="0.3">
      <c r="B65" s="6" t="s">
        <v>127</v>
      </c>
      <c r="C65" s="7" t="s">
        <v>128</v>
      </c>
      <c r="D65" s="23" t="s">
        <v>129</v>
      </c>
      <c r="E65" s="9" t="s">
        <v>9</v>
      </c>
      <c r="F65" s="10">
        <v>50</v>
      </c>
      <c r="G65" s="11" t="s">
        <v>10</v>
      </c>
      <c r="H65" s="12"/>
      <c r="I65" s="13"/>
    </row>
    <row r="66" spans="2:9" ht="63.75" customHeight="1" thickBot="1" x14ac:dyDescent="0.3">
      <c r="B66" s="6" t="s">
        <v>130</v>
      </c>
      <c r="C66" s="7" t="s">
        <v>131</v>
      </c>
      <c r="D66" s="16" t="s">
        <v>129</v>
      </c>
      <c r="E66" s="9" t="s">
        <v>9</v>
      </c>
      <c r="F66" s="10">
        <v>15</v>
      </c>
      <c r="G66" s="11" t="s">
        <v>10</v>
      </c>
      <c r="H66" s="12"/>
      <c r="I66" s="13"/>
    </row>
    <row r="67" spans="2:9" ht="63.75" customHeight="1" thickBot="1" x14ac:dyDescent="0.3">
      <c r="B67" s="6" t="s">
        <v>132</v>
      </c>
      <c r="C67" s="7" t="s">
        <v>133</v>
      </c>
      <c r="D67" s="24" t="s">
        <v>134</v>
      </c>
      <c r="E67" s="9" t="s">
        <v>12</v>
      </c>
      <c r="F67" s="10">
        <v>3000</v>
      </c>
      <c r="G67" s="11" t="s">
        <v>10</v>
      </c>
      <c r="H67" s="12"/>
      <c r="I67" s="13"/>
    </row>
    <row r="68" spans="2:9" ht="63.75" customHeight="1" thickBot="1" x14ac:dyDescent="0.3">
      <c r="B68" s="6" t="s">
        <v>135</v>
      </c>
      <c r="C68" s="7" t="s">
        <v>401</v>
      </c>
      <c r="D68" s="14" t="s">
        <v>136</v>
      </c>
      <c r="E68" s="9" t="s">
        <v>12</v>
      </c>
      <c r="F68" s="10">
        <v>2100</v>
      </c>
      <c r="G68" s="11" t="s">
        <v>10</v>
      </c>
      <c r="H68" s="12"/>
      <c r="I68" s="13"/>
    </row>
    <row r="69" spans="2:9" ht="63.75" customHeight="1" thickBot="1" x14ac:dyDescent="0.3">
      <c r="B69" s="6" t="s">
        <v>137</v>
      </c>
      <c r="C69" s="16" t="s">
        <v>138</v>
      </c>
      <c r="D69" s="14" t="s">
        <v>139</v>
      </c>
      <c r="E69" s="9" t="s">
        <v>12</v>
      </c>
      <c r="F69" s="10">
        <v>2100</v>
      </c>
      <c r="G69" s="11" t="s">
        <v>10</v>
      </c>
      <c r="H69" s="12"/>
      <c r="I69" s="13"/>
    </row>
    <row r="70" spans="2:9" ht="63.75" customHeight="1" thickBot="1" x14ac:dyDescent="0.3">
      <c r="B70" s="6" t="s">
        <v>140</v>
      </c>
      <c r="C70" s="16" t="s">
        <v>141</v>
      </c>
      <c r="D70" s="14" t="s">
        <v>139</v>
      </c>
      <c r="E70" s="9" t="s">
        <v>12</v>
      </c>
      <c r="F70" s="10">
        <v>2100</v>
      </c>
      <c r="G70" s="11" t="s">
        <v>10</v>
      </c>
      <c r="H70" s="12"/>
      <c r="I70" s="13"/>
    </row>
    <row r="71" spans="2:9" ht="63.75" customHeight="1" thickBot="1" x14ac:dyDescent="0.3">
      <c r="B71" s="6" t="s">
        <v>142</v>
      </c>
      <c r="C71" s="7" t="s">
        <v>143</v>
      </c>
      <c r="D71" s="16" t="s">
        <v>8</v>
      </c>
      <c r="E71" s="9" t="s">
        <v>9</v>
      </c>
      <c r="F71" s="10">
        <v>10</v>
      </c>
      <c r="G71" s="11" t="s">
        <v>10</v>
      </c>
      <c r="H71" s="12"/>
      <c r="I71" s="13"/>
    </row>
    <row r="72" spans="2:9" ht="63.75" customHeight="1" thickBot="1" x14ac:dyDescent="0.3">
      <c r="B72" s="6" t="s">
        <v>144</v>
      </c>
      <c r="C72" s="7" t="s">
        <v>145</v>
      </c>
      <c r="D72" s="17" t="s">
        <v>8</v>
      </c>
      <c r="E72" s="9" t="s">
        <v>9</v>
      </c>
      <c r="F72" s="10">
        <v>200</v>
      </c>
      <c r="G72" s="11" t="s">
        <v>10</v>
      </c>
      <c r="H72" s="12"/>
      <c r="I72" s="13"/>
    </row>
    <row r="73" spans="2:9" ht="63.75" customHeight="1" thickBot="1" x14ac:dyDescent="0.3">
      <c r="B73" s="6" t="s">
        <v>146</v>
      </c>
      <c r="C73" s="7" t="s">
        <v>402</v>
      </c>
      <c r="D73" s="16" t="s">
        <v>8</v>
      </c>
      <c r="E73" s="9" t="s">
        <v>9</v>
      </c>
      <c r="F73" s="10">
        <v>150</v>
      </c>
      <c r="G73" s="11" t="s">
        <v>10</v>
      </c>
      <c r="H73" s="12"/>
      <c r="I73" s="13"/>
    </row>
    <row r="74" spans="2:9" ht="63.75" customHeight="1" thickBot="1" x14ac:dyDescent="0.3">
      <c r="B74" s="6" t="s">
        <v>148</v>
      </c>
      <c r="C74" s="7" t="s">
        <v>403</v>
      </c>
      <c r="D74" s="16" t="s">
        <v>8</v>
      </c>
      <c r="E74" s="9" t="s">
        <v>9</v>
      </c>
      <c r="F74" s="55">
        <v>150</v>
      </c>
      <c r="G74" s="11" t="s">
        <v>10</v>
      </c>
      <c r="H74" s="12"/>
      <c r="I74" s="13"/>
    </row>
    <row r="75" spans="2:9" ht="63.75" customHeight="1" thickBot="1" x14ac:dyDescent="0.3">
      <c r="B75" s="6" t="s">
        <v>151</v>
      </c>
      <c r="C75" s="7" t="s">
        <v>404</v>
      </c>
      <c r="D75" s="16" t="s">
        <v>8</v>
      </c>
      <c r="E75" s="9" t="s">
        <v>9</v>
      </c>
      <c r="F75" s="55">
        <v>150</v>
      </c>
      <c r="G75" s="11" t="s">
        <v>10</v>
      </c>
      <c r="H75" s="12"/>
      <c r="I75" s="13"/>
    </row>
    <row r="76" spans="2:9" ht="63.75" customHeight="1" thickBot="1" x14ac:dyDescent="0.3">
      <c r="B76" s="6" t="s">
        <v>153</v>
      </c>
      <c r="C76" s="7" t="s">
        <v>405</v>
      </c>
      <c r="D76" s="16" t="s">
        <v>8</v>
      </c>
      <c r="E76" s="9" t="s">
        <v>9</v>
      </c>
      <c r="F76" s="55">
        <v>150</v>
      </c>
      <c r="G76" s="11" t="s">
        <v>10</v>
      </c>
      <c r="H76" s="12"/>
      <c r="I76" s="13"/>
    </row>
    <row r="77" spans="2:9" ht="63.75" customHeight="1" thickBot="1" x14ac:dyDescent="0.3">
      <c r="B77" s="6" t="s">
        <v>156</v>
      </c>
      <c r="C77" s="7" t="s">
        <v>147</v>
      </c>
      <c r="D77" s="16" t="s">
        <v>8</v>
      </c>
      <c r="E77" s="9" t="s">
        <v>9</v>
      </c>
      <c r="F77" s="10">
        <v>200</v>
      </c>
      <c r="G77" s="11" t="s">
        <v>10</v>
      </c>
      <c r="H77" s="12"/>
      <c r="I77" s="13"/>
    </row>
    <row r="78" spans="2:9" ht="63.75" customHeight="1" thickBot="1" x14ac:dyDescent="0.3">
      <c r="B78" s="6" t="s">
        <v>158</v>
      </c>
      <c r="C78" s="7" t="s">
        <v>149</v>
      </c>
      <c r="D78" s="8" t="s">
        <v>150</v>
      </c>
      <c r="E78" s="9" t="s">
        <v>9</v>
      </c>
      <c r="F78" s="10">
        <v>450</v>
      </c>
      <c r="G78" s="11" t="s">
        <v>10</v>
      </c>
      <c r="H78" s="12"/>
      <c r="I78" s="13"/>
    </row>
    <row r="79" spans="2:9" ht="63.75" customHeight="1" thickBot="1" x14ac:dyDescent="0.3">
      <c r="B79" s="6" t="s">
        <v>161</v>
      </c>
      <c r="C79" s="7" t="s">
        <v>406</v>
      </c>
      <c r="D79" s="8" t="s">
        <v>150</v>
      </c>
      <c r="E79" s="9" t="s">
        <v>9</v>
      </c>
      <c r="F79" s="55">
        <v>50</v>
      </c>
      <c r="G79" s="11" t="s">
        <v>10</v>
      </c>
      <c r="H79" s="12"/>
      <c r="I79" s="13"/>
    </row>
    <row r="80" spans="2:9" ht="63.75" customHeight="1" thickBot="1" x14ac:dyDescent="0.3">
      <c r="B80" s="6" t="s">
        <v>162</v>
      </c>
      <c r="C80" s="7" t="s">
        <v>407</v>
      </c>
      <c r="D80" s="14" t="s">
        <v>152</v>
      </c>
      <c r="E80" s="9" t="s">
        <v>9</v>
      </c>
      <c r="F80" s="10">
        <v>80</v>
      </c>
      <c r="G80" s="11" t="s">
        <v>10</v>
      </c>
      <c r="H80" s="12"/>
      <c r="I80" s="13"/>
    </row>
    <row r="81" spans="2:9" ht="63.75" customHeight="1" thickBot="1" x14ac:dyDescent="0.3">
      <c r="B81" s="6" t="s">
        <v>163</v>
      </c>
      <c r="C81" s="7" t="s">
        <v>154</v>
      </c>
      <c r="D81" s="14" t="s">
        <v>155</v>
      </c>
      <c r="E81" s="9" t="s">
        <v>9</v>
      </c>
      <c r="F81" s="10">
        <v>35</v>
      </c>
      <c r="G81" s="11" t="s">
        <v>10</v>
      </c>
      <c r="H81" s="12"/>
      <c r="I81" s="13"/>
    </row>
    <row r="82" spans="2:9" ht="63.75" customHeight="1" thickBot="1" x14ac:dyDescent="0.3">
      <c r="B82" s="64" t="s">
        <v>164</v>
      </c>
      <c r="C82" s="45" t="s">
        <v>442</v>
      </c>
      <c r="D82" s="46" t="s">
        <v>157</v>
      </c>
      <c r="E82" s="47" t="s">
        <v>9</v>
      </c>
      <c r="F82" s="48">
        <v>250</v>
      </c>
      <c r="G82" s="49" t="s">
        <v>10</v>
      </c>
      <c r="H82" s="50"/>
      <c r="I82" s="51"/>
    </row>
    <row r="83" spans="2:9" ht="63.75" customHeight="1" thickBot="1" x14ac:dyDescent="0.3">
      <c r="B83" s="6" t="s">
        <v>167</v>
      </c>
      <c r="C83" s="7" t="s">
        <v>159</v>
      </c>
      <c r="D83" s="14" t="s">
        <v>160</v>
      </c>
      <c r="E83" s="9" t="s">
        <v>9</v>
      </c>
      <c r="F83" s="10">
        <v>70</v>
      </c>
      <c r="G83" s="11" t="s">
        <v>10</v>
      </c>
      <c r="H83" s="12"/>
      <c r="I83" s="13"/>
    </row>
    <row r="84" spans="2:9" ht="63.75" customHeight="1" thickBot="1" x14ac:dyDescent="0.3">
      <c r="B84" s="6" t="s">
        <v>169</v>
      </c>
      <c r="C84" s="7" t="s">
        <v>424</v>
      </c>
      <c r="D84" s="14" t="s">
        <v>160</v>
      </c>
      <c r="E84" s="9" t="s">
        <v>9</v>
      </c>
      <c r="F84" s="10">
        <v>450</v>
      </c>
      <c r="G84" s="11" t="s">
        <v>10</v>
      </c>
      <c r="H84" s="12"/>
      <c r="I84" s="13"/>
    </row>
    <row r="85" spans="2:9" ht="63.75" customHeight="1" thickBot="1" x14ac:dyDescent="0.3">
      <c r="B85" s="6" t="s">
        <v>172</v>
      </c>
      <c r="C85" s="7" t="s">
        <v>165</v>
      </c>
      <c r="D85" s="14" t="s">
        <v>166</v>
      </c>
      <c r="E85" s="9" t="s">
        <v>108</v>
      </c>
      <c r="F85" s="10">
        <v>30</v>
      </c>
      <c r="G85" s="11" t="s">
        <v>10</v>
      </c>
      <c r="H85" s="12"/>
      <c r="I85" s="13"/>
    </row>
    <row r="86" spans="2:9" ht="63.75" customHeight="1" thickBot="1" x14ac:dyDescent="0.3">
      <c r="B86" s="6" t="s">
        <v>174</v>
      </c>
      <c r="C86" s="7" t="s">
        <v>168</v>
      </c>
      <c r="D86" s="14" t="s">
        <v>166</v>
      </c>
      <c r="E86" s="9" t="s">
        <v>108</v>
      </c>
      <c r="F86" s="10">
        <v>30</v>
      </c>
      <c r="G86" s="11" t="s">
        <v>10</v>
      </c>
      <c r="H86" s="12"/>
      <c r="I86" s="13"/>
    </row>
    <row r="87" spans="2:9" ht="63.75" customHeight="1" thickBot="1" x14ac:dyDescent="0.3">
      <c r="B87" s="6" t="s">
        <v>177</v>
      </c>
      <c r="C87" s="18" t="s">
        <v>170</v>
      </c>
      <c r="D87" s="14" t="s">
        <v>171</v>
      </c>
      <c r="E87" s="9" t="s">
        <v>9</v>
      </c>
      <c r="F87" s="10">
        <v>50</v>
      </c>
      <c r="G87" s="11" t="s">
        <v>10</v>
      </c>
      <c r="H87" s="12"/>
      <c r="I87" s="13"/>
    </row>
    <row r="88" spans="2:9" ht="63.75" customHeight="1" thickBot="1" x14ac:dyDescent="0.3">
      <c r="B88" s="6" t="s">
        <v>179</v>
      </c>
      <c r="C88" s="18" t="s">
        <v>173</v>
      </c>
      <c r="D88" s="14" t="s">
        <v>171</v>
      </c>
      <c r="E88" s="9" t="s">
        <v>9</v>
      </c>
      <c r="F88" s="10">
        <v>100</v>
      </c>
      <c r="G88" s="11" t="s">
        <v>10</v>
      </c>
      <c r="H88" s="12"/>
      <c r="I88" s="13"/>
    </row>
    <row r="89" spans="2:9" ht="63.75" customHeight="1" thickBot="1" x14ac:dyDescent="0.3">
      <c r="B89" s="6" t="s">
        <v>182</v>
      </c>
      <c r="C89" s="7" t="s">
        <v>175</v>
      </c>
      <c r="D89" s="22" t="s">
        <v>176</v>
      </c>
      <c r="E89" s="9" t="s">
        <v>9</v>
      </c>
      <c r="F89" s="10">
        <v>20</v>
      </c>
      <c r="G89" s="11" t="s">
        <v>10</v>
      </c>
      <c r="H89" s="12"/>
      <c r="I89" s="13"/>
    </row>
    <row r="90" spans="2:9" ht="63.75" customHeight="1" thickBot="1" x14ac:dyDescent="0.3">
      <c r="B90" s="6" t="s">
        <v>185</v>
      </c>
      <c r="C90" s="7" t="s">
        <v>178</v>
      </c>
      <c r="D90" s="16" t="s">
        <v>67</v>
      </c>
      <c r="E90" s="9" t="s">
        <v>9</v>
      </c>
      <c r="F90" s="10">
        <v>6</v>
      </c>
      <c r="G90" s="11" t="s">
        <v>10</v>
      </c>
      <c r="H90" s="12"/>
      <c r="I90" s="13"/>
    </row>
    <row r="91" spans="2:9" ht="63.75" customHeight="1" thickBot="1" x14ac:dyDescent="0.3">
      <c r="B91" s="6" t="s">
        <v>188</v>
      </c>
      <c r="C91" s="7" t="s">
        <v>180</v>
      </c>
      <c r="D91" s="19" t="s">
        <v>181</v>
      </c>
      <c r="E91" s="9" t="s">
        <v>9</v>
      </c>
      <c r="F91" s="10">
        <v>50</v>
      </c>
      <c r="G91" s="11" t="s">
        <v>10</v>
      </c>
      <c r="H91" s="12"/>
      <c r="I91" s="13"/>
    </row>
    <row r="92" spans="2:9" ht="63.75" customHeight="1" thickBot="1" x14ac:dyDescent="0.3">
      <c r="B92" s="6" t="s">
        <v>191</v>
      </c>
      <c r="C92" s="18" t="s">
        <v>183</v>
      </c>
      <c r="D92" s="14" t="s">
        <v>184</v>
      </c>
      <c r="E92" s="9" t="s">
        <v>12</v>
      </c>
      <c r="F92" s="10">
        <v>2000</v>
      </c>
      <c r="G92" s="11" t="s">
        <v>10</v>
      </c>
      <c r="H92" s="12"/>
      <c r="I92" s="13"/>
    </row>
    <row r="93" spans="2:9" ht="63.75" customHeight="1" thickBot="1" x14ac:dyDescent="0.3">
      <c r="B93" s="6" t="s">
        <v>193</v>
      </c>
      <c r="C93" s="7" t="s">
        <v>186</v>
      </c>
      <c r="D93" s="14" t="s">
        <v>187</v>
      </c>
      <c r="E93" s="9" t="s">
        <v>9</v>
      </c>
      <c r="F93" s="10">
        <v>2</v>
      </c>
      <c r="G93" s="11" t="s">
        <v>10</v>
      </c>
      <c r="H93" s="12"/>
      <c r="I93" s="13"/>
    </row>
    <row r="94" spans="2:9" ht="63.75" customHeight="1" thickBot="1" x14ac:dyDescent="0.3">
      <c r="B94" s="6" t="s">
        <v>196</v>
      </c>
      <c r="C94" s="7" t="s">
        <v>189</v>
      </c>
      <c r="D94" s="14" t="s">
        <v>190</v>
      </c>
      <c r="E94" s="9" t="s">
        <v>12</v>
      </c>
      <c r="F94" s="10">
        <v>100</v>
      </c>
      <c r="G94" s="11" t="s">
        <v>10</v>
      </c>
      <c r="H94" s="12"/>
      <c r="I94" s="13"/>
    </row>
    <row r="95" spans="2:9" ht="63.75" customHeight="1" thickBot="1" x14ac:dyDescent="0.3">
      <c r="B95" s="6" t="s">
        <v>199</v>
      </c>
      <c r="C95" s="7" t="s">
        <v>192</v>
      </c>
      <c r="D95" s="14" t="s">
        <v>190</v>
      </c>
      <c r="E95" s="9" t="s">
        <v>12</v>
      </c>
      <c r="F95" s="10">
        <v>300</v>
      </c>
      <c r="G95" s="11" t="s">
        <v>10</v>
      </c>
      <c r="H95" s="12"/>
      <c r="I95" s="13"/>
    </row>
    <row r="96" spans="2:9" ht="63.75" customHeight="1" thickBot="1" x14ac:dyDescent="0.3">
      <c r="B96" s="6" t="s">
        <v>202</v>
      </c>
      <c r="C96" s="7" t="s">
        <v>194</v>
      </c>
      <c r="D96" s="14" t="s">
        <v>195</v>
      </c>
      <c r="E96" s="9" t="s">
        <v>12</v>
      </c>
      <c r="F96" s="10">
        <v>500</v>
      </c>
      <c r="G96" s="11" t="s">
        <v>10</v>
      </c>
      <c r="H96" s="12"/>
      <c r="I96" s="13"/>
    </row>
    <row r="97" spans="2:9" ht="63.75" customHeight="1" thickBot="1" x14ac:dyDescent="0.3">
      <c r="B97" s="6" t="s">
        <v>204</v>
      </c>
      <c r="C97" s="7" t="s">
        <v>197</v>
      </c>
      <c r="D97" s="14" t="s">
        <v>198</v>
      </c>
      <c r="E97" s="9" t="s">
        <v>12</v>
      </c>
      <c r="F97" s="10">
        <v>500</v>
      </c>
      <c r="G97" s="11" t="s">
        <v>10</v>
      </c>
      <c r="H97" s="12"/>
      <c r="I97" s="13"/>
    </row>
    <row r="98" spans="2:9" ht="63.75" customHeight="1" thickBot="1" x14ac:dyDescent="0.3">
      <c r="B98" s="6" t="s">
        <v>207</v>
      </c>
      <c r="C98" s="7" t="s">
        <v>200</v>
      </c>
      <c r="D98" s="22" t="s">
        <v>201</v>
      </c>
      <c r="E98" s="9" t="s">
        <v>12</v>
      </c>
      <c r="F98" s="10">
        <v>500</v>
      </c>
      <c r="G98" s="11" t="s">
        <v>10</v>
      </c>
      <c r="H98" s="12"/>
      <c r="I98" s="13"/>
    </row>
    <row r="99" spans="2:9" ht="63.75" customHeight="1" thickBot="1" x14ac:dyDescent="0.3">
      <c r="B99" s="6" t="s">
        <v>210</v>
      </c>
      <c r="C99" s="7" t="s">
        <v>408</v>
      </c>
      <c r="D99" s="16" t="s">
        <v>203</v>
      </c>
      <c r="E99" s="9" t="s">
        <v>12</v>
      </c>
      <c r="F99" s="10">
        <v>400</v>
      </c>
      <c r="G99" s="11" t="s">
        <v>10</v>
      </c>
      <c r="H99" s="12"/>
      <c r="I99" s="13"/>
    </row>
    <row r="100" spans="2:9" ht="63.75" customHeight="1" thickBot="1" x14ac:dyDescent="0.3">
      <c r="B100" s="6" t="s">
        <v>212</v>
      </c>
      <c r="C100" s="7" t="s">
        <v>205</v>
      </c>
      <c r="D100" s="16" t="s">
        <v>206</v>
      </c>
      <c r="E100" s="9" t="s">
        <v>12</v>
      </c>
      <c r="F100" s="10">
        <v>400</v>
      </c>
      <c r="G100" s="11" t="s">
        <v>10</v>
      </c>
      <c r="H100" s="12"/>
      <c r="I100" s="13"/>
    </row>
    <row r="101" spans="2:9" ht="63.75" customHeight="1" thickBot="1" x14ac:dyDescent="0.3">
      <c r="B101" s="6" t="s">
        <v>214</v>
      </c>
      <c r="C101" s="7" t="s">
        <v>208</v>
      </c>
      <c r="D101" s="16" t="s">
        <v>209</v>
      </c>
      <c r="E101" s="9" t="s">
        <v>12</v>
      </c>
      <c r="F101" s="10">
        <v>200</v>
      </c>
      <c r="G101" s="11" t="s">
        <v>10</v>
      </c>
      <c r="H101" s="12"/>
      <c r="I101" s="13"/>
    </row>
    <row r="102" spans="2:9" ht="63.75" customHeight="1" thickBot="1" x14ac:dyDescent="0.3">
      <c r="B102" s="6" t="s">
        <v>216</v>
      </c>
      <c r="C102" s="7" t="s">
        <v>211</v>
      </c>
      <c r="D102" s="17" t="s">
        <v>209</v>
      </c>
      <c r="E102" s="9" t="s">
        <v>12</v>
      </c>
      <c r="F102" s="10">
        <v>100</v>
      </c>
      <c r="G102" s="11" t="s">
        <v>10</v>
      </c>
      <c r="H102" s="12"/>
      <c r="I102" s="13"/>
    </row>
    <row r="103" spans="2:9" ht="63.75" customHeight="1" thickBot="1" x14ac:dyDescent="0.3">
      <c r="B103" s="6" t="s">
        <v>219</v>
      </c>
      <c r="C103" s="7" t="s">
        <v>213</v>
      </c>
      <c r="D103" s="16" t="s">
        <v>201</v>
      </c>
      <c r="E103" s="9" t="s">
        <v>12</v>
      </c>
      <c r="F103" s="10">
        <v>30</v>
      </c>
      <c r="G103" s="11" t="s">
        <v>10</v>
      </c>
      <c r="H103" s="12"/>
      <c r="I103" s="13"/>
    </row>
    <row r="104" spans="2:9" ht="63.75" customHeight="1" thickBot="1" x14ac:dyDescent="0.3">
      <c r="B104" s="6" t="s">
        <v>222</v>
      </c>
      <c r="C104" s="7" t="s">
        <v>215</v>
      </c>
      <c r="D104" s="16" t="s">
        <v>209</v>
      </c>
      <c r="E104" s="9" t="s">
        <v>12</v>
      </c>
      <c r="F104" s="10">
        <v>100</v>
      </c>
      <c r="G104" s="11" t="s">
        <v>10</v>
      </c>
      <c r="H104" s="12"/>
      <c r="I104" s="13"/>
    </row>
    <row r="105" spans="2:9" ht="63.75" customHeight="1" thickBot="1" x14ac:dyDescent="0.3">
      <c r="B105" s="6" t="s">
        <v>224</v>
      </c>
      <c r="C105" s="7" t="s">
        <v>217</v>
      </c>
      <c r="D105" s="17" t="s">
        <v>218</v>
      </c>
      <c r="E105" s="9" t="s">
        <v>12</v>
      </c>
      <c r="F105" s="10">
        <v>50</v>
      </c>
      <c r="G105" s="11" t="s">
        <v>10</v>
      </c>
      <c r="H105" s="12"/>
      <c r="I105" s="13"/>
    </row>
    <row r="106" spans="2:9" ht="63.75" customHeight="1" thickBot="1" x14ac:dyDescent="0.3">
      <c r="B106" s="6" t="s">
        <v>226</v>
      </c>
      <c r="C106" s="7" t="s">
        <v>220</v>
      </c>
      <c r="D106" s="16" t="s">
        <v>221</v>
      </c>
      <c r="E106" s="9" t="s">
        <v>12</v>
      </c>
      <c r="F106" s="10">
        <v>50</v>
      </c>
      <c r="G106" s="11" t="s">
        <v>10</v>
      </c>
      <c r="H106" s="12"/>
      <c r="I106" s="13"/>
    </row>
    <row r="107" spans="2:9" ht="63.75" customHeight="1" thickBot="1" x14ac:dyDescent="0.3">
      <c r="B107" s="6" t="s">
        <v>228</v>
      </c>
      <c r="C107" s="7" t="s">
        <v>223</v>
      </c>
      <c r="D107" s="17" t="s">
        <v>209</v>
      </c>
      <c r="E107" s="9" t="s">
        <v>12</v>
      </c>
      <c r="F107" s="10">
        <v>30</v>
      </c>
      <c r="G107" s="11" t="s">
        <v>10</v>
      </c>
      <c r="H107" s="12"/>
      <c r="I107" s="13"/>
    </row>
    <row r="108" spans="2:9" ht="63.75" customHeight="1" thickBot="1" x14ac:dyDescent="0.3">
      <c r="B108" s="6" t="s">
        <v>230</v>
      </c>
      <c r="C108" s="7" t="s">
        <v>225</v>
      </c>
      <c r="D108" s="16" t="s">
        <v>209</v>
      </c>
      <c r="E108" s="9" t="s">
        <v>12</v>
      </c>
      <c r="F108" s="10">
        <v>30</v>
      </c>
      <c r="G108" s="11" t="s">
        <v>10</v>
      </c>
      <c r="H108" s="12"/>
      <c r="I108" s="13"/>
    </row>
    <row r="109" spans="2:9" ht="63.75" customHeight="1" thickBot="1" x14ac:dyDescent="0.3">
      <c r="B109" s="6" t="s">
        <v>231</v>
      </c>
      <c r="C109" s="7" t="s">
        <v>227</v>
      </c>
      <c r="D109" s="16" t="s">
        <v>209</v>
      </c>
      <c r="E109" s="9" t="s">
        <v>12</v>
      </c>
      <c r="F109" s="10">
        <v>15</v>
      </c>
      <c r="G109" s="11" t="s">
        <v>10</v>
      </c>
      <c r="H109" s="12"/>
      <c r="I109" s="13"/>
    </row>
    <row r="110" spans="2:9" ht="63.75" customHeight="1" thickBot="1" x14ac:dyDescent="0.3">
      <c r="B110" s="6" t="s">
        <v>234</v>
      </c>
      <c r="C110" s="7" t="s">
        <v>229</v>
      </c>
      <c r="D110" s="16" t="s">
        <v>209</v>
      </c>
      <c r="E110" s="9" t="s">
        <v>12</v>
      </c>
      <c r="F110" s="10">
        <v>50</v>
      </c>
      <c r="G110" s="11" t="s">
        <v>10</v>
      </c>
      <c r="H110" s="12"/>
      <c r="I110" s="13"/>
    </row>
    <row r="111" spans="2:9" ht="63.75" customHeight="1" thickBot="1" x14ac:dyDescent="0.3">
      <c r="B111" s="64" t="s">
        <v>237</v>
      </c>
      <c r="C111" s="45" t="s">
        <v>443</v>
      </c>
      <c r="D111" s="52" t="s">
        <v>209</v>
      </c>
      <c r="E111" s="47" t="s">
        <v>12</v>
      </c>
      <c r="F111" s="48">
        <v>50</v>
      </c>
      <c r="G111" s="49" t="s">
        <v>10</v>
      </c>
      <c r="H111" s="50"/>
      <c r="I111" s="51"/>
    </row>
    <row r="112" spans="2:9" ht="63.75" customHeight="1" thickBot="1" x14ac:dyDescent="0.3">
      <c r="B112" s="6" t="s">
        <v>239</v>
      </c>
      <c r="C112" s="7" t="s">
        <v>425</v>
      </c>
      <c r="D112" s="16" t="s">
        <v>209</v>
      </c>
      <c r="E112" s="9" t="s">
        <v>12</v>
      </c>
      <c r="F112" s="10">
        <v>10</v>
      </c>
      <c r="G112" s="11" t="s">
        <v>10</v>
      </c>
      <c r="H112" s="12"/>
      <c r="I112" s="13"/>
    </row>
    <row r="113" spans="2:9" ht="63.75" customHeight="1" thickBot="1" x14ac:dyDescent="0.3">
      <c r="B113" s="64" t="s">
        <v>242</v>
      </c>
      <c r="C113" s="45" t="s">
        <v>444</v>
      </c>
      <c r="D113" s="52" t="s">
        <v>209</v>
      </c>
      <c r="E113" s="47" t="s">
        <v>12</v>
      </c>
      <c r="F113" s="56">
        <v>10</v>
      </c>
      <c r="G113" s="49" t="s">
        <v>10</v>
      </c>
      <c r="H113" s="50"/>
      <c r="I113" s="51"/>
    </row>
    <row r="114" spans="2:9" ht="63.75" customHeight="1" thickBot="1" x14ac:dyDescent="0.3">
      <c r="B114" s="6" t="s">
        <v>244</v>
      </c>
      <c r="C114" s="7" t="s">
        <v>232</v>
      </c>
      <c r="D114" s="19" t="s">
        <v>233</v>
      </c>
      <c r="E114" s="9" t="s">
        <v>12</v>
      </c>
      <c r="F114" s="10">
        <v>40</v>
      </c>
      <c r="G114" s="11" t="s">
        <v>10</v>
      </c>
      <c r="H114" s="12"/>
      <c r="I114" s="13"/>
    </row>
    <row r="115" spans="2:9" ht="63.75" customHeight="1" thickBot="1" x14ac:dyDescent="0.3">
      <c r="B115" s="6" t="s">
        <v>247</v>
      </c>
      <c r="C115" s="7" t="s">
        <v>235</v>
      </c>
      <c r="D115" s="14" t="s">
        <v>236</v>
      </c>
      <c r="E115" s="9" t="s">
        <v>12</v>
      </c>
      <c r="F115" s="10">
        <v>100</v>
      </c>
      <c r="G115" s="11" t="s">
        <v>10</v>
      </c>
      <c r="H115" s="12"/>
      <c r="I115" s="13"/>
    </row>
    <row r="116" spans="2:9" ht="63.75" customHeight="1" thickBot="1" x14ac:dyDescent="0.3">
      <c r="B116" s="6" t="s">
        <v>250</v>
      </c>
      <c r="C116" s="7" t="s">
        <v>238</v>
      </c>
      <c r="D116" s="22" t="s">
        <v>201</v>
      </c>
      <c r="E116" s="9" t="s">
        <v>12</v>
      </c>
      <c r="F116" s="10">
        <v>100</v>
      </c>
      <c r="G116" s="11" t="s">
        <v>10</v>
      </c>
      <c r="H116" s="12"/>
      <c r="I116" s="13"/>
    </row>
    <row r="117" spans="2:9" ht="63.75" customHeight="1" thickBot="1" x14ac:dyDescent="0.3">
      <c r="B117" s="6" t="s">
        <v>253</v>
      </c>
      <c r="C117" s="7" t="s">
        <v>240</v>
      </c>
      <c r="D117" s="16" t="s">
        <v>241</v>
      </c>
      <c r="E117" s="9" t="s">
        <v>12</v>
      </c>
      <c r="F117" s="10">
        <v>80</v>
      </c>
      <c r="G117" s="11" t="s">
        <v>10</v>
      </c>
      <c r="H117" s="12"/>
      <c r="I117" s="13"/>
    </row>
    <row r="118" spans="2:9" ht="63.75" customHeight="1" thickBot="1" x14ac:dyDescent="0.3">
      <c r="B118" s="6" t="s">
        <v>255</v>
      </c>
      <c r="C118" s="25" t="s">
        <v>243</v>
      </c>
      <c r="D118" s="19" t="s">
        <v>209</v>
      </c>
      <c r="E118" s="26" t="s">
        <v>12</v>
      </c>
      <c r="F118" s="10">
        <v>80</v>
      </c>
      <c r="G118" s="11" t="s">
        <v>10</v>
      </c>
      <c r="H118" s="27"/>
      <c r="I118" s="28"/>
    </row>
    <row r="119" spans="2:9" ht="63.75" customHeight="1" thickBot="1" x14ac:dyDescent="0.3">
      <c r="B119" s="6" t="s">
        <v>257</v>
      </c>
      <c r="C119" s="25" t="s">
        <v>245</v>
      </c>
      <c r="D119" s="29" t="s">
        <v>246</v>
      </c>
      <c r="E119" s="26" t="s">
        <v>12</v>
      </c>
      <c r="F119" s="10">
        <v>10</v>
      </c>
      <c r="G119" s="11" t="s">
        <v>10</v>
      </c>
      <c r="H119" s="27"/>
      <c r="I119" s="28"/>
    </row>
    <row r="120" spans="2:9" ht="63.75" customHeight="1" thickBot="1" x14ac:dyDescent="0.3">
      <c r="B120" s="6" t="s">
        <v>259</v>
      </c>
      <c r="C120" s="25" t="s">
        <v>248</v>
      </c>
      <c r="D120" s="29" t="s">
        <v>249</v>
      </c>
      <c r="E120" s="26" t="s">
        <v>9</v>
      </c>
      <c r="F120" s="10">
        <f>30+9+7</f>
        <v>46</v>
      </c>
      <c r="G120" s="11" t="s">
        <v>10</v>
      </c>
      <c r="H120" s="27"/>
      <c r="I120" s="28"/>
    </row>
    <row r="121" spans="2:9" ht="63.75" customHeight="1" thickBot="1" x14ac:dyDescent="0.3">
      <c r="B121" s="6" t="s">
        <v>261</v>
      </c>
      <c r="C121" s="25" t="s">
        <v>251</v>
      </c>
      <c r="D121" s="29" t="s">
        <v>252</v>
      </c>
      <c r="E121" s="26" t="s">
        <v>12</v>
      </c>
      <c r="F121" s="10">
        <v>40</v>
      </c>
      <c r="G121" s="11" t="s">
        <v>10</v>
      </c>
      <c r="H121" s="27"/>
      <c r="I121" s="28"/>
    </row>
    <row r="122" spans="2:9" ht="63.75" customHeight="1" thickBot="1" x14ac:dyDescent="0.3">
      <c r="B122" s="6" t="s">
        <v>263</v>
      </c>
      <c r="C122" s="25" t="s">
        <v>254</v>
      </c>
      <c r="D122" s="29" t="s">
        <v>252</v>
      </c>
      <c r="E122" s="26" t="s">
        <v>12</v>
      </c>
      <c r="F122" s="10">
        <v>20</v>
      </c>
      <c r="G122" s="11" t="s">
        <v>10</v>
      </c>
      <c r="H122" s="27"/>
      <c r="I122" s="28"/>
    </row>
    <row r="123" spans="2:9" ht="63.75" customHeight="1" thickBot="1" x14ac:dyDescent="0.3">
      <c r="B123" s="6" t="s">
        <v>264</v>
      </c>
      <c r="C123" s="25" t="s">
        <v>256</v>
      </c>
      <c r="D123" s="29" t="s">
        <v>252</v>
      </c>
      <c r="E123" s="26" t="s">
        <v>12</v>
      </c>
      <c r="F123" s="10">
        <v>20</v>
      </c>
      <c r="G123" s="11" t="s">
        <v>10</v>
      </c>
      <c r="H123" s="27"/>
      <c r="I123" s="28"/>
    </row>
    <row r="124" spans="2:9" ht="63.75" customHeight="1" thickBot="1" x14ac:dyDescent="0.3">
      <c r="B124" s="6" t="s">
        <v>267</v>
      </c>
      <c r="C124" s="25" t="s">
        <v>258</v>
      </c>
      <c r="D124" s="29" t="s">
        <v>252</v>
      </c>
      <c r="E124" s="26" t="s">
        <v>12</v>
      </c>
      <c r="F124" s="10">
        <v>20</v>
      </c>
      <c r="G124" s="11" t="s">
        <v>10</v>
      </c>
      <c r="H124" s="27"/>
      <c r="I124" s="28"/>
    </row>
    <row r="125" spans="2:9" ht="63.75" customHeight="1" thickBot="1" x14ac:dyDescent="0.3">
      <c r="B125" s="6" t="s">
        <v>269</v>
      </c>
      <c r="C125" s="25" t="s">
        <v>260</v>
      </c>
      <c r="D125" s="29" t="s">
        <v>252</v>
      </c>
      <c r="E125" s="26" t="s">
        <v>12</v>
      </c>
      <c r="F125" s="10">
        <v>20</v>
      </c>
      <c r="G125" s="11" t="s">
        <v>10</v>
      </c>
      <c r="H125" s="27"/>
      <c r="I125" s="28"/>
    </row>
    <row r="126" spans="2:9" ht="63.75" customHeight="1" thickBot="1" x14ac:dyDescent="0.3">
      <c r="B126" s="6" t="s">
        <v>271</v>
      </c>
      <c r="C126" s="25" t="s">
        <v>262</v>
      </c>
      <c r="D126" s="29" t="s">
        <v>252</v>
      </c>
      <c r="E126" s="26" t="s">
        <v>12</v>
      </c>
      <c r="F126" s="10">
        <v>40</v>
      </c>
      <c r="G126" s="11" t="s">
        <v>10</v>
      </c>
      <c r="H126" s="27"/>
      <c r="I126" s="28"/>
    </row>
    <row r="127" spans="2:9" ht="63.75" customHeight="1" thickBot="1" x14ac:dyDescent="0.3">
      <c r="B127" s="6" t="s">
        <v>274</v>
      </c>
      <c r="C127" s="7" t="s">
        <v>265</v>
      </c>
      <c r="D127" s="14" t="s">
        <v>266</v>
      </c>
      <c r="E127" s="9" t="s">
        <v>12</v>
      </c>
      <c r="F127" s="10">
        <v>50</v>
      </c>
      <c r="G127" s="11" t="s">
        <v>10</v>
      </c>
      <c r="H127" s="12"/>
      <c r="I127" s="13"/>
    </row>
    <row r="128" spans="2:9" ht="63.75" customHeight="1" thickBot="1" x14ac:dyDescent="0.3">
      <c r="B128" s="6" t="s">
        <v>277</v>
      </c>
      <c r="C128" s="7" t="s">
        <v>268</v>
      </c>
      <c r="D128" s="14" t="s">
        <v>266</v>
      </c>
      <c r="E128" s="9" t="s">
        <v>12</v>
      </c>
      <c r="F128" s="10">
        <v>50</v>
      </c>
      <c r="G128" s="11" t="s">
        <v>10</v>
      </c>
      <c r="H128" s="12"/>
      <c r="I128" s="13"/>
    </row>
    <row r="129" spans="2:9" ht="63.75" customHeight="1" thickBot="1" x14ac:dyDescent="0.3">
      <c r="B129" s="6" t="s">
        <v>279</v>
      </c>
      <c r="C129" s="7" t="s">
        <v>270</v>
      </c>
      <c r="D129" s="14" t="s">
        <v>266</v>
      </c>
      <c r="E129" s="9" t="s">
        <v>12</v>
      </c>
      <c r="F129" s="10">
        <v>30</v>
      </c>
      <c r="G129" s="11" t="s">
        <v>10</v>
      </c>
      <c r="H129" s="12"/>
      <c r="I129" s="13"/>
    </row>
    <row r="130" spans="2:9" ht="63.75" customHeight="1" thickBot="1" x14ac:dyDescent="0.3">
      <c r="B130" s="6" t="s">
        <v>282</v>
      </c>
      <c r="C130" s="7" t="s">
        <v>272</v>
      </c>
      <c r="D130" s="14" t="s">
        <v>273</v>
      </c>
      <c r="E130" s="9" t="s">
        <v>12</v>
      </c>
      <c r="F130" s="10">
        <v>60</v>
      </c>
      <c r="G130" s="11" t="s">
        <v>10</v>
      </c>
      <c r="H130" s="12"/>
      <c r="I130" s="13"/>
    </row>
    <row r="131" spans="2:9" ht="63.75" customHeight="1" thickBot="1" x14ac:dyDescent="0.3">
      <c r="B131" s="6" t="s">
        <v>285</v>
      </c>
      <c r="C131" s="7" t="s">
        <v>275</v>
      </c>
      <c r="D131" s="14" t="s">
        <v>276</v>
      </c>
      <c r="E131" s="9" t="s">
        <v>12</v>
      </c>
      <c r="F131" s="10">
        <v>44</v>
      </c>
      <c r="G131" s="11" t="s">
        <v>10</v>
      </c>
      <c r="H131" s="12"/>
      <c r="I131" s="13"/>
    </row>
    <row r="132" spans="2:9" ht="63.75" customHeight="1" thickBot="1" x14ac:dyDescent="0.3">
      <c r="B132" s="6" t="s">
        <v>288</v>
      </c>
      <c r="C132" s="7" t="s">
        <v>48</v>
      </c>
      <c r="D132" s="14" t="s">
        <v>278</v>
      </c>
      <c r="E132" s="9" t="s">
        <v>12</v>
      </c>
      <c r="F132" s="10">
        <v>105</v>
      </c>
      <c r="G132" s="11" t="s">
        <v>10</v>
      </c>
      <c r="H132" s="12"/>
      <c r="I132" s="13"/>
    </row>
    <row r="133" spans="2:9" ht="63.75" customHeight="1" thickBot="1" x14ac:dyDescent="0.3">
      <c r="B133" s="6" t="s">
        <v>291</v>
      </c>
      <c r="C133" s="7" t="s">
        <v>280</v>
      </c>
      <c r="D133" s="14" t="s">
        <v>281</v>
      </c>
      <c r="E133" s="9" t="s">
        <v>12</v>
      </c>
      <c r="F133" s="10">
        <v>75</v>
      </c>
      <c r="G133" s="11" t="s">
        <v>10</v>
      </c>
      <c r="H133" s="12"/>
      <c r="I133" s="13"/>
    </row>
    <row r="134" spans="2:9" ht="63.75" customHeight="1" thickBot="1" x14ac:dyDescent="0.3">
      <c r="B134" s="6" t="s">
        <v>294</v>
      </c>
      <c r="C134" s="7" t="s">
        <v>283</v>
      </c>
      <c r="D134" s="14" t="s">
        <v>284</v>
      </c>
      <c r="E134" s="9" t="s">
        <v>12</v>
      </c>
      <c r="F134" s="10">
        <v>50</v>
      </c>
      <c r="G134" s="11" t="s">
        <v>10</v>
      </c>
      <c r="H134" s="12"/>
      <c r="I134" s="13"/>
    </row>
    <row r="135" spans="2:9" ht="63.75" customHeight="1" thickBot="1" x14ac:dyDescent="0.3">
      <c r="B135" s="6" t="s">
        <v>297</v>
      </c>
      <c r="C135" s="18" t="s">
        <v>286</v>
      </c>
      <c r="D135" s="19" t="s">
        <v>287</v>
      </c>
      <c r="E135" s="9" t="s">
        <v>12</v>
      </c>
      <c r="F135" s="10">
        <v>10</v>
      </c>
      <c r="G135" s="11" t="s">
        <v>10</v>
      </c>
      <c r="H135" s="12"/>
      <c r="I135" s="13"/>
    </row>
    <row r="136" spans="2:9" ht="63.75" customHeight="1" thickBot="1" x14ac:dyDescent="0.3">
      <c r="B136" s="6" t="s">
        <v>299</v>
      </c>
      <c r="C136" s="7" t="s">
        <v>289</v>
      </c>
      <c r="D136" s="14" t="s">
        <v>290</v>
      </c>
      <c r="E136" s="9" t="s">
        <v>12</v>
      </c>
      <c r="F136" s="10">
        <v>55</v>
      </c>
      <c r="G136" s="11" t="s">
        <v>10</v>
      </c>
      <c r="H136" s="12"/>
      <c r="I136" s="13"/>
    </row>
    <row r="137" spans="2:9" ht="63.75" customHeight="1" thickBot="1" x14ac:dyDescent="0.3">
      <c r="B137" s="6" t="s">
        <v>302</v>
      </c>
      <c r="C137" s="16" t="s">
        <v>292</v>
      </c>
      <c r="D137" s="14" t="s">
        <v>293</v>
      </c>
      <c r="E137" s="9" t="s">
        <v>12</v>
      </c>
      <c r="F137" s="10">
        <v>10</v>
      </c>
      <c r="G137" s="11" t="s">
        <v>10</v>
      </c>
      <c r="H137" s="12"/>
      <c r="I137" s="13"/>
    </row>
    <row r="138" spans="2:9" ht="63.75" customHeight="1" thickBot="1" x14ac:dyDescent="0.3">
      <c r="B138" s="6" t="s">
        <v>304</v>
      </c>
      <c r="C138" s="7" t="s">
        <v>295</v>
      </c>
      <c r="D138" s="14" t="s">
        <v>296</v>
      </c>
      <c r="E138" s="9" t="s">
        <v>9</v>
      </c>
      <c r="F138" s="10">
        <v>70</v>
      </c>
      <c r="G138" s="11" t="s">
        <v>10</v>
      </c>
      <c r="H138" s="12"/>
      <c r="I138" s="13"/>
    </row>
    <row r="139" spans="2:9" ht="63.75" customHeight="1" thickBot="1" x14ac:dyDescent="0.3">
      <c r="B139" s="6" t="s">
        <v>307</v>
      </c>
      <c r="C139" s="7" t="s">
        <v>298</v>
      </c>
      <c r="D139" s="9"/>
      <c r="E139" s="9" t="s">
        <v>12</v>
      </c>
      <c r="F139" s="10">
        <v>100</v>
      </c>
      <c r="G139" s="11" t="s">
        <v>10</v>
      </c>
      <c r="H139" s="12"/>
      <c r="I139" s="13"/>
    </row>
    <row r="140" spans="2:9" ht="63.75" customHeight="1" thickBot="1" x14ac:dyDescent="0.3">
      <c r="B140" s="6" t="s">
        <v>310</v>
      </c>
      <c r="C140" s="7" t="s">
        <v>300</v>
      </c>
      <c r="D140" s="14" t="s">
        <v>301</v>
      </c>
      <c r="E140" s="9" t="s">
        <v>12</v>
      </c>
      <c r="F140" s="10">
        <v>100</v>
      </c>
      <c r="G140" s="11" t="s">
        <v>10</v>
      </c>
      <c r="H140" s="12"/>
      <c r="I140" s="13"/>
    </row>
    <row r="141" spans="2:9" ht="63.75" customHeight="1" thickBot="1" x14ac:dyDescent="0.3">
      <c r="B141" s="6" t="s">
        <v>313</v>
      </c>
      <c r="C141" s="7" t="s">
        <v>303</v>
      </c>
      <c r="D141" s="9"/>
      <c r="E141" s="9" t="s">
        <v>12</v>
      </c>
      <c r="F141" s="10">
        <v>100</v>
      </c>
      <c r="G141" s="11" t="s">
        <v>10</v>
      </c>
      <c r="H141" s="12"/>
      <c r="I141" s="13"/>
    </row>
    <row r="142" spans="2:9" ht="63.75" customHeight="1" thickBot="1" x14ac:dyDescent="0.3">
      <c r="B142" s="6" t="s">
        <v>316</v>
      </c>
      <c r="C142" s="57" t="s">
        <v>419</v>
      </c>
      <c r="D142" s="54" t="s">
        <v>409</v>
      </c>
      <c r="E142" s="9" t="s">
        <v>12</v>
      </c>
      <c r="F142" s="10">
        <v>20</v>
      </c>
      <c r="G142" s="11" t="s">
        <v>10</v>
      </c>
      <c r="H142" s="12"/>
      <c r="I142" s="13"/>
    </row>
    <row r="143" spans="2:9" ht="63.75" customHeight="1" thickBot="1" x14ac:dyDescent="0.3">
      <c r="B143" s="6" t="s">
        <v>319</v>
      </c>
      <c r="C143" s="7" t="s">
        <v>305</v>
      </c>
      <c r="D143" s="14" t="s">
        <v>306</v>
      </c>
      <c r="E143" s="9" t="s">
        <v>12</v>
      </c>
      <c r="F143" s="10">
        <v>100</v>
      </c>
      <c r="G143" s="11" t="s">
        <v>10</v>
      </c>
      <c r="H143" s="12"/>
      <c r="I143" s="13"/>
    </row>
    <row r="144" spans="2:9" ht="63.75" customHeight="1" thickBot="1" x14ac:dyDescent="0.3">
      <c r="B144" s="6" t="s">
        <v>322</v>
      </c>
      <c r="C144" s="7" t="s">
        <v>308</v>
      </c>
      <c r="D144" s="14" t="s">
        <v>309</v>
      </c>
      <c r="E144" s="9" t="s">
        <v>12</v>
      </c>
      <c r="F144" s="10">
        <v>20</v>
      </c>
      <c r="G144" s="11" t="s">
        <v>10</v>
      </c>
      <c r="H144" s="12"/>
      <c r="I144" s="13"/>
    </row>
    <row r="145" spans="2:9" ht="63.75" customHeight="1" thickBot="1" x14ac:dyDescent="0.3">
      <c r="B145" s="6" t="s">
        <v>324</v>
      </c>
      <c r="C145" s="7" t="s">
        <v>311</v>
      </c>
      <c r="D145" s="14" t="s">
        <v>312</v>
      </c>
      <c r="E145" s="9" t="s">
        <v>12</v>
      </c>
      <c r="F145" s="10">
        <v>4</v>
      </c>
      <c r="G145" s="11" t="s">
        <v>10</v>
      </c>
      <c r="H145" s="12"/>
      <c r="I145" s="13"/>
    </row>
    <row r="146" spans="2:9" ht="48" thickBot="1" x14ac:dyDescent="0.3">
      <c r="B146" s="6" t="s">
        <v>328</v>
      </c>
      <c r="C146" s="7" t="s">
        <v>314</v>
      </c>
      <c r="D146" s="14" t="s">
        <v>315</v>
      </c>
      <c r="E146" s="9" t="s">
        <v>12</v>
      </c>
      <c r="F146" s="10">
        <v>5</v>
      </c>
      <c r="G146" s="11" t="s">
        <v>10</v>
      </c>
      <c r="H146" s="12"/>
      <c r="I146" s="13"/>
    </row>
    <row r="147" spans="2:9" ht="48" thickBot="1" x14ac:dyDescent="0.3">
      <c r="B147" s="6" t="s">
        <v>331</v>
      </c>
      <c r="C147" s="7" t="s">
        <v>317</v>
      </c>
      <c r="D147" s="14" t="s">
        <v>318</v>
      </c>
      <c r="E147" s="9" t="s">
        <v>12</v>
      </c>
      <c r="F147" s="10">
        <v>30</v>
      </c>
      <c r="G147" s="11" t="s">
        <v>10</v>
      </c>
      <c r="H147" s="12"/>
      <c r="I147" s="13"/>
    </row>
    <row r="148" spans="2:9" ht="48" thickBot="1" x14ac:dyDescent="0.3">
      <c r="B148" s="6" t="s">
        <v>334</v>
      </c>
      <c r="C148" s="25" t="s">
        <v>320</v>
      </c>
      <c r="D148" s="29" t="s">
        <v>321</v>
      </c>
      <c r="E148" s="9" t="s">
        <v>12</v>
      </c>
      <c r="F148" s="10">
        <v>2</v>
      </c>
      <c r="G148" s="11" t="s">
        <v>10</v>
      </c>
      <c r="H148" s="27"/>
      <c r="I148" s="28"/>
    </row>
    <row r="149" spans="2:9" ht="48" thickBot="1" x14ac:dyDescent="0.3">
      <c r="B149" s="6" t="s">
        <v>336</v>
      </c>
      <c r="C149" s="25" t="s">
        <v>323</v>
      </c>
      <c r="D149" s="29"/>
      <c r="E149" s="9" t="s">
        <v>12</v>
      </c>
      <c r="F149" s="10">
        <v>10</v>
      </c>
      <c r="G149" s="11" t="s">
        <v>10</v>
      </c>
      <c r="H149" s="27"/>
      <c r="I149" s="28"/>
    </row>
    <row r="150" spans="2:9" ht="48" thickBot="1" x14ac:dyDescent="0.3">
      <c r="B150" s="6" t="s">
        <v>339</v>
      </c>
      <c r="C150" s="16" t="s">
        <v>325</v>
      </c>
      <c r="D150" s="14" t="s">
        <v>326</v>
      </c>
      <c r="E150" s="9" t="s">
        <v>12</v>
      </c>
      <c r="F150" s="10">
        <v>20</v>
      </c>
      <c r="G150" s="11" t="s">
        <v>10</v>
      </c>
      <c r="H150" s="12"/>
      <c r="I150" s="13"/>
    </row>
    <row r="151" spans="2:9" ht="31.7" customHeight="1" thickBot="1" x14ac:dyDescent="0.3">
      <c r="B151" s="69" t="s">
        <v>327</v>
      </c>
      <c r="C151" s="70"/>
      <c r="D151" s="70"/>
      <c r="E151" s="70"/>
      <c r="F151" s="70"/>
      <c r="G151" s="70"/>
      <c r="H151" s="70"/>
      <c r="I151" s="71"/>
    </row>
    <row r="152" spans="2:9" ht="50.1" customHeight="1" thickBot="1" x14ac:dyDescent="0.3">
      <c r="B152" s="6" t="s">
        <v>342</v>
      </c>
      <c r="C152" s="30" t="s">
        <v>329</v>
      </c>
      <c r="D152" s="8" t="s">
        <v>330</v>
      </c>
      <c r="E152" s="9" t="s">
        <v>108</v>
      </c>
      <c r="F152" s="10">
        <f>36</f>
        <v>36</v>
      </c>
      <c r="G152" s="11" t="s">
        <v>10</v>
      </c>
      <c r="H152" s="12"/>
      <c r="I152" s="31"/>
    </row>
    <row r="153" spans="2:9" ht="50.1" customHeight="1" thickBot="1" x14ac:dyDescent="0.3">
      <c r="B153" s="6" t="s">
        <v>344</v>
      </c>
      <c r="C153" s="30" t="s">
        <v>332</v>
      </c>
      <c r="D153" s="8" t="s">
        <v>333</v>
      </c>
      <c r="E153" s="9" t="s">
        <v>12</v>
      </c>
      <c r="F153" s="10">
        <f>42+16</f>
        <v>58</v>
      </c>
      <c r="G153" s="11" t="s">
        <v>10</v>
      </c>
      <c r="H153" s="12"/>
      <c r="I153" s="31"/>
    </row>
    <row r="154" spans="2:9" ht="50.1" customHeight="1" thickBot="1" x14ac:dyDescent="0.3">
      <c r="B154" s="6" t="s">
        <v>347</v>
      </c>
      <c r="C154" s="32" t="s">
        <v>335</v>
      </c>
      <c r="D154" s="14" t="s">
        <v>333</v>
      </c>
      <c r="E154" s="9" t="s">
        <v>12</v>
      </c>
      <c r="F154" s="10">
        <f>24+14+30</f>
        <v>68</v>
      </c>
      <c r="G154" s="11" t="s">
        <v>10</v>
      </c>
      <c r="H154" s="12"/>
      <c r="I154" s="31"/>
    </row>
    <row r="155" spans="2:9" ht="50.1" customHeight="1" thickBot="1" x14ac:dyDescent="0.3">
      <c r="B155" s="6" t="s">
        <v>350</v>
      </c>
      <c r="C155" s="32" t="s">
        <v>337</v>
      </c>
      <c r="D155" s="14" t="s">
        <v>338</v>
      </c>
      <c r="E155" s="9" t="s">
        <v>12</v>
      </c>
      <c r="F155" s="10">
        <f>750</f>
        <v>750</v>
      </c>
      <c r="G155" s="11" t="s">
        <v>10</v>
      </c>
      <c r="H155" s="12"/>
      <c r="I155" s="31"/>
    </row>
    <row r="156" spans="2:9" ht="50.1" customHeight="1" thickBot="1" x14ac:dyDescent="0.3">
      <c r="B156" s="6" t="s">
        <v>352</v>
      </c>
      <c r="C156" s="32" t="s">
        <v>340</v>
      </c>
      <c r="D156" s="14" t="s">
        <v>341</v>
      </c>
      <c r="E156" s="9" t="s">
        <v>12</v>
      </c>
      <c r="F156" s="10">
        <f>750</f>
        <v>750</v>
      </c>
      <c r="G156" s="11" t="s">
        <v>10</v>
      </c>
      <c r="H156" s="12"/>
      <c r="I156" s="31"/>
    </row>
    <row r="157" spans="2:9" ht="50.1" customHeight="1" thickBot="1" x14ac:dyDescent="0.3">
      <c r="B157" s="6" t="s">
        <v>355</v>
      </c>
      <c r="C157" s="32" t="s">
        <v>340</v>
      </c>
      <c r="D157" s="33" t="s">
        <v>343</v>
      </c>
      <c r="E157" s="9" t="s">
        <v>12</v>
      </c>
      <c r="F157" s="10">
        <f>8+20</f>
        <v>28</v>
      </c>
      <c r="G157" s="11" t="s">
        <v>10</v>
      </c>
      <c r="H157" s="12"/>
      <c r="I157" s="31"/>
    </row>
    <row r="158" spans="2:9" ht="50.1" customHeight="1" thickBot="1" x14ac:dyDescent="0.3">
      <c r="B158" s="6" t="s">
        <v>357</v>
      </c>
      <c r="C158" s="32" t="s">
        <v>345</v>
      </c>
      <c r="D158" s="14" t="s">
        <v>346</v>
      </c>
      <c r="E158" s="9" t="s">
        <v>12</v>
      </c>
      <c r="F158" s="10">
        <f>42+150</f>
        <v>192</v>
      </c>
      <c r="G158" s="11" t="s">
        <v>10</v>
      </c>
      <c r="H158" s="12"/>
      <c r="I158" s="31"/>
    </row>
    <row r="159" spans="2:9" ht="50.1" customHeight="1" thickBot="1" x14ac:dyDescent="0.3">
      <c r="B159" s="6" t="s">
        <v>360</v>
      </c>
      <c r="C159" s="32" t="s">
        <v>348</v>
      </c>
      <c r="D159" s="14" t="s">
        <v>349</v>
      </c>
      <c r="E159" s="9" t="s">
        <v>12</v>
      </c>
      <c r="F159" s="10">
        <v>200</v>
      </c>
      <c r="G159" s="11" t="s">
        <v>10</v>
      </c>
      <c r="H159" s="12"/>
      <c r="I159" s="31"/>
    </row>
    <row r="160" spans="2:9" ht="50.1" customHeight="1" thickBot="1" x14ac:dyDescent="0.3">
      <c r="B160" s="6" t="s">
        <v>363</v>
      </c>
      <c r="C160" s="32" t="s">
        <v>351</v>
      </c>
      <c r="D160" s="14" t="s">
        <v>349</v>
      </c>
      <c r="E160" s="9" t="s">
        <v>12</v>
      </c>
      <c r="F160" s="10">
        <v>100</v>
      </c>
      <c r="G160" s="11" t="s">
        <v>10</v>
      </c>
      <c r="H160" s="12"/>
      <c r="I160" s="31"/>
    </row>
    <row r="161" spans="2:9" ht="50.1" customHeight="1" thickBot="1" x14ac:dyDescent="0.3">
      <c r="B161" s="6" t="s">
        <v>365</v>
      </c>
      <c r="C161" s="32" t="s">
        <v>353</v>
      </c>
      <c r="D161" s="14" t="s">
        <v>354</v>
      </c>
      <c r="E161" s="9" t="s">
        <v>108</v>
      </c>
      <c r="F161" s="10">
        <f>30+250+150+250</f>
        <v>680</v>
      </c>
      <c r="G161" s="11" t="s">
        <v>10</v>
      </c>
      <c r="H161" s="12"/>
      <c r="I161" s="31"/>
    </row>
    <row r="162" spans="2:9" ht="50.1" customHeight="1" thickBot="1" x14ac:dyDescent="0.3">
      <c r="B162" s="6" t="s">
        <v>367</v>
      </c>
      <c r="C162" s="32" t="s">
        <v>353</v>
      </c>
      <c r="D162" s="14" t="s">
        <v>356</v>
      </c>
      <c r="E162" s="9" t="s">
        <v>108</v>
      </c>
      <c r="F162" s="10">
        <f>700</f>
        <v>700</v>
      </c>
      <c r="G162" s="11" t="s">
        <v>10</v>
      </c>
      <c r="H162" s="12"/>
      <c r="I162" s="31"/>
    </row>
    <row r="163" spans="2:9" ht="50.1" customHeight="1" thickBot="1" x14ac:dyDescent="0.3">
      <c r="B163" s="6" t="s">
        <v>370</v>
      </c>
      <c r="C163" s="32" t="s">
        <v>358</v>
      </c>
      <c r="D163" s="14" t="s">
        <v>359</v>
      </c>
      <c r="E163" s="9" t="s">
        <v>12</v>
      </c>
      <c r="F163" s="10">
        <f>1000</f>
        <v>1000</v>
      </c>
      <c r="G163" s="11" t="s">
        <v>10</v>
      </c>
      <c r="H163" s="12"/>
      <c r="I163" s="31"/>
    </row>
    <row r="164" spans="2:9" ht="50.1" customHeight="1" thickBot="1" x14ac:dyDescent="0.3">
      <c r="B164" s="6" t="s">
        <v>372</v>
      </c>
      <c r="C164" s="32" t="s">
        <v>361</v>
      </c>
      <c r="D164" s="14" t="s">
        <v>362</v>
      </c>
      <c r="E164" s="9" t="s">
        <v>12</v>
      </c>
      <c r="F164" s="10">
        <f>150+30</f>
        <v>180</v>
      </c>
      <c r="G164" s="11" t="s">
        <v>10</v>
      </c>
      <c r="H164" s="12"/>
      <c r="I164" s="31"/>
    </row>
    <row r="165" spans="2:9" ht="50.1" customHeight="1" thickBot="1" x14ac:dyDescent="0.3">
      <c r="B165" s="6" t="s">
        <v>374</v>
      </c>
      <c r="C165" s="34" t="s">
        <v>364</v>
      </c>
      <c r="D165" s="14" t="s">
        <v>343</v>
      </c>
      <c r="E165" s="9" t="s">
        <v>12</v>
      </c>
      <c r="F165" s="10">
        <v>10</v>
      </c>
      <c r="G165" s="11" t="s">
        <v>10</v>
      </c>
      <c r="H165" s="12"/>
      <c r="I165" s="31"/>
    </row>
    <row r="166" spans="2:9" ht="50.1" customHeight="1" thickBot="1" x14ac:dyDescent="0.3">
      <c r="B166" s="6" t="s">
        <v>375</v>
      </c>
      <c r="C166" s="34" t="s">
        <v>366</v>
      </c>
      <c r="D166" s="14" t="s">
        <v>349</v>
      </c>
      <c r="E166" s="9" t="s">
        <v>12</v>
      </c>
      <c r="F166" s="10">
        <f>200</f>
        <v>200</v>
      </c>
      <c r="G166" s="11" t="s">
        <v>10</v>
      </c>
      <c r="H166" s="12"/>
      <c r="I166" s="31"/>
    </row>
    <row r="167" spans="2:9" ht="64.5" customHeight="1" thickBot="1" x14ac:dyDescent="0.3">
      <c r="B167" s="6" t="s">
        <v>377</v>
      </c>
      <c r="C167" s="34" t="s">
        <v>368</v>
      </c>
      <c r="D167" s="14" t="s">
        <v>369</v>
      </c>
      <c r="E167" s="9" t="s">
        <v>12</v>
      </c>
      <c r="F167" s="10">
        <f>200</f>
        <v>200</v>
      </c>
      <c r="G167" s="11" t="s">
        <v>10</v>
      </c>
      <c r="H167" s="12"/>
      <c r="I167" s="31"/>
    </row>
    <row r="168" spans="2:9" ht="50.1" customHeight="1" thickBot="1" x14ac:dyDescent="0.3">
      <c r="B168" s="6" t="s">
        <v>379</v>
      </c>
      <c r="C168" s="32" t="s">
        <v>371</v>
      </c>
      <c r="D168" s="14" t="s">
        <v>343</v>
      </c>
      <c r="E168" s="9" t="s">
        <v>12</v>
      </c>
      <c r="F168" s="10">
        <v>6</v>
      </c>
      <c r="G168" s="11" t="s">
        <v>10</v>
      </c>
      <c r="H168" s="12"/>
      <c r="I168" s="31"/>
    </row>
    <row r="169" spans="2:9" ht="50.1" customHeight="1" thickBot="1" x14ac:dyDescent="0.3">
      <c r="B169" s="6" t="s">
        <v>382</v>
      </c>
      <c r="C169" s="18" t="s">
        <v>373</v>
      </c>
      <c r="D169" s="14" t="s">
        <v>343</v>
      </c>
      <c r="E169" s="9" t="s">
        <v>12</v>
      </c>
      <c r="F169" s="10">
        <f>48</f>
        <v>48</v>
      </c>
      <c r="G169" s="11" t="s">
        <v>10</v>
      </c>
      <c r="H169" s="12"/>
      <c r="I169" s="31"/>
    </row>
    <row r="170" spans="2:9" ht="50.1" customHeight="1" thickBot="1" x14ac:dyDescent="0.3">
      <c r="B170" s="6" t="s">
        <v>384</v>
      </c>
      <c r="C170" s="18" t="s">
        <v>373</v>
      </c>
      <c r="D170" s="14" t="s">
        <v>369</v>
      </c>
      <c r="E170" s="9" t="s">
        <v>12</v>
      </c>
      <c r="F170" s="10">
        <f>100</f>
        <v>100</v>
      </c>
      <c r="G170" s="11" t="s">
        <v>10</v>
      </c>
      <c r="H170" s="12"/>
      <c r="I170" s="31"/>
    </row>
    <row r="171" spans="2:9" ht="50.1" customHeight="1" thickBot="1" x14ac:dyDescent="0.3">
      <c r="B171" s="6" t="s">
        <v>386</v>
      </c>
      <c r="C171" s="32" t="s">
        <v>335</v>
      </c>
      <c r="D171" s="14" t="s">
        <v>376</v>
      </c>
      <c r="E171" s="9" t="s">
        <v>12</v>
      </c>
      <c r="F171" s="10">
        <f>30</f>
        <v>30</v>
      </c>
      <c r="G171" s="11" t="s">
        <v>10</v>
      </c>
      <c r="H171" s="12"/>
      <c r="I171" s="31"/>
    </row>
    <row r="172" spans="2:9" ht="50.1" customHeight="1" thickBot="1" x14ac:dyDescent="0.3">
      <c r="B172" s="6" t="s">
        <v>388</v>
      </c>
      <c r="C172" s="18" t="s">
        <v>345</v>
      </c>
      <c r="D172" s="14" t="s">
        <v>378</v>
      </c>
      <c r="E172" s="9" t="s">
        <v>12</v>
      </c>
      <c r="F172" s="10">
        <f>30</f>
        <v>30</v>
      </c>
      <c r="G172" s="11" t="s">
        <v>10</v>
      </c>
      <c r="H172" s="12"/>
      <c r="I172" s="31"/>
    </row>
    <row r="173" spans="2:9" ht="50.1" customHeight="1" thickBot="1" x14ac:dyDescent="0.3">
      <c r="B173" s="6" t="s">
        <v>410</v>
      </c>
      <c r="C173" s="35" t="s">
        <v>380</v>
      </c>
      <c r="D173" s="8" t="s">
        <v>381</v>
      </c>
      <c r="E173" s="9" t="s">
        <v>12</v>
      </c>
      <c r="F173" s="10">
        <f>30</f>
        <v>30</v>
      </c>
      <c r="G173" s="11" t="s">
        <v>10</v>
      </c>
      <c r="H173" s="12"/>
      <c r="I173" s="31"/>
    </row>
    <row r="174" spans="2:9" s="36" customFormat="1" ht="50.1" customHeight="1" thickBot="1" x14ac:dyDescent="0.3">
      <c r="B174" s="6" t="s">
        <v>411</v>
      </c>
      <c r="C174" s="35" t="s">
        <v>383</v>
      </c>
      <c r="D174" s="8" t="s">
        <v>378</v>
      </c>
      <c r="E174" s="37" t="s">
        <v>12</v>
      </c>
      <c r="F174" s="10">
        <f>50+18</f>
        <v>68</v>
      </c>
      <c r="G174" s="38" t="s">
        <v>10</v>
      </c>
      <c r="H174" s="39"/>
      <c r="I174" s="40"/>
    </row>
    <row r="175" spans="2:9" s="36" customFormat="1" ht="50.1" customHeight="1" thickBot="1" x14ac:dyDescent="0.3">
      <c r="B175" s="6" t="s">
        <v>412</v>
      </c>
      <c r="C175" s="35" t="s">
        <v>383</v>
      </c>
      <c r="D175" s="8" t="s">
        <v>385</v>
      </c>
      <c r="E175" s="37" t="s">
        <v>12</v>
      </c>
      <c r="F175" s="10">
        <v>50</v>
      </c>
      <c r="G175" s="38" t="s">
        <v>10</v>
      </c>
      <c r="H175" s="39"/>
      <c r="I175" s="40"/>
    </row>
    <row r="176" spans="2:9" s="36" customFormat="1" ht="50.1" customHeight="1" thickBot="1" x14ac:dyDescent="0.3">
      <c r="B176" s="6" t="s">
        <v>413</v>
      </c>
      <c r="C176" s="35" t="s">
        <v>387</v>
      </c>
      <c r="D176" s="8" t="s">
        <v>378</v>
      </c>
      <c r="E176" s="37" t="s">
        <v>12</v>
      </c>
      <c r="F176" s="10">
        <f>30</f>
        <v>30</v>
      </c>
      <c r="G176" s="38" t="s">
        <v>10</v>
      </c>
      <c r="H176" s="39"/>
      <c r="I176" s="40"/>
    </row>
    <row r="177" spans="2:9" s="36" customFormat="1" ht="50.1" customHeight="1" thickBot="1" x14ac:dyDescent="0.3">
      <c r="B177" s="6" t="s">
        <v>414</v>
      </c>
      <c r="C177" s="35" t="s">
        <v>389</v>
      </c>
      <c r="D177" s="41" t="s">
        <v>381</v>
      </c>
      <c r="E177" s="37" t="s">
        <v>12</v>
      </c>
      <c r="F177" s="10">
        <f>15</f>
        <v>15</v>
      </c>
      <c r="G177" s="38" t="s">
        <v>10</v>
      </c>
      <c r="H177" s="39"/>
      <c r="I177" s="40"/>
    </row>
    <row r="178" spans="2:9" ht="64.5" customHeight="1" thickBot="1" x14ac:dyDescent="0.3">
      <c r="B178" s="42"/>
      <c r="C178" s="43"/>
      <c r="D178" s="44"/>
      <c r="E178" s="44"/>
      <c r="F178" s="44"/>
      <c r="G178" s="59" t="s">
        <v>422</v>
      </c>
      <c r="H178" s="60"/>
      <c r="I178" s="63"/>
    </row>
    <row r="179" spans="2:9" ht="67.7" customHeight="1" thickBot="1" x14ac:dyDescent="0.35">
      <c r="G179" s="58"/>
      <c r="H179" s="61" t="s">
        <v>421</v>
      </c>
      <c r="I179" s="62"/>
    </row>
  </sheetData>
  <autoFilter ref="C10:I150" xr:uid="{00000000-0009-0000-0000-000000000000}"/>
  <mergeCells count="10">
    <mergeCell ref="B2:I2"/>
    <mergeCell ref="B4:I4"/>
    <mergeCell ref="B6:I6"/>
    <mergeCell ref="B151:I151"/>
    <mergeCell ref="E3:I3"/>
    <mergeCell ref="B9:B10"/>
    <mergeCell ref="C9:C10"/>
    <mergeCell ref="E9:E10"/>
    <mergeCell ref="F9:F10"/>
    <mergeCell ref="G9:I9"/>
  </mergeCells>
  <phoneticPr fontId="28" type="noConversion"/>
  <printOptions horizontalCentered="1" verticalCentered="1"/>
  <pageMargins left="0.11811023622047245" right="0.11811023622047245" top="0.15748031496062992" bottom="0.35433070866141736" header="0.51181102362204722" footer="0.19685039370078741"/>
  <pageSetup paperSize="8" scale="55" firstPageNumber="0" orientation="portrait" r:id="rId1"/>
  <headerFooter>
    <oddHeader>&amp;F</oddHeader>
    <oddFooter>Page &amp;P&amp;R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Laurie Koecher</dc:creator>
  <dc:description/>
  <cp:lastModifiedBy>Laurie Koecher</cp:lastModifiedBy>
  <cp:revision>8</cp:revision>
  <cp:lastPrinted>2020-11-18T13:15:01Z</cp:lastPrinted>
  <dcterms:created xsi:type="dcterms:W3CDTF">2019-03-20T09:44:29Z</dcterms:created>
  <dcterms:modified xsi:type="dcterms:W3CDTF">2021-03-03T10:24:22Z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